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820" windowHeight="11400" activeTab="0"/>
  </bookViews>
  <sheets>
    <sheet name="Extraction" sheetId="1" r:id="rId1"/>
    <sheet name="Liste" sheetId="2" r:id="rId2"/>
    <sheet name="C1" sheetId="3" state="hidden" r:id="rId3"/>
    <sheet name="C3" sheetId="4" state="hidden" r:id="rId4"/>
    <sheet name="C6" sheetId="5" state="hidden" r:id="rId5"/>
    <sheet name="RC1" sheetId="6" r:id="rId6"/>
    <sheet name="RC3" sheetId="7" r:id="rId7"/>
    <sheet name="RC6" sheetId="8" r:id="rId8"/>
    <sheet name="Attestation" sheetId="9" r:id="rId9"/>
    <sheet name="GB" sheetId="10" r:id="rId10"/>
    <sheet name="GB2" sheetId="11" r:id="rId11"/>
    <sheet name="Bilan élève" sheetId="12" r:id="rId12"/>
    <sheet name="Bilan classe" sheetId="13" r:id="rId13"/>
  </sheets>
  <externalReferences>
    <externalReference r:id="rId16"/>
  </externalReferences>
  <definedNames>
    <definedName name="A">'Bilan élève'!$A$1</definedName>
    <definedName name="B">#REF!</definedName>
    <definedName name="D">#REF!</definedName>
    <definedName name="E">'[1]Saisie'!$A$6</definedName>
    <definedName name="P" localSheetId="10">'GB2'!$E$2</definedName>
    <definedName name="Z" localSheetId="10">'GB2'!$G$2</definedName>
    <definedName name="Z">'Attestation'!$D$5</definedName>
    <definedName name="_xlnm.Print_Area" localSheetId="8">'Attestation'!$A$1:$G$21</definedName>
    <definedName name="_xlnm.Print_Area" localSheetId="12">'Bilan classe'!$A$1:$C$27</definedName>
    <definedName name="_xlnm.Print_Area" localSheetId="11">'Bilan élève'!$A$1:$J$23</definedName>
  </definedNames>
  <calcPr fullCalcOnLoad="1"/>
</workbook>
</file>

<file path=xl/comments6.xml><?xml version="1.0" encoding="utf-8"?>
<comments xmlns="http://schemas.openxmlformats.org/spreadsheetml/2006/main">
  <authors>
    <author>TUIC</author>
  </authors>
  <commentList>
    <comment ref="C2" authorId="0">
      <text>
        <r>
          <rPr>
            <sz val="8"/>
            <rFont val="Tahoma"/>
            <family val="2"/>
          </rPr>
          <t>Saisir la date lorsque la compétence est validée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Pour Excel : 
</t>
        </r>
        <r>
          <rPr>
            <b/>
            <sz val="8"/>
            <rFont val="Tahoma"/>
            <family val="2"/>
          </rPr>
          <t>Ctrl + ;</t>
        </r>
      </text>
    </comment>
  </commentList>
</comments>
</file>

<file path=xl/comments7.xml><?xml version="1.0" encoding="utf-8"?>
<comments xmlns="http://schemas.openxmlformats.org/spreadsheetml/2006/main">
  <authors>
    <author>TUIC</author>
  </authors>
  <commentList>
    <comment ref="C2" authorId="0">
      <text>
        <r>
          <rPr>
            <sz val="8"/>
            <rFont val="Tahoma"/>
            <family val="2"/>
          </rPr>
          <t>Saisir la date lorsque la compétence est validée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Pour Excel : 
</t>
        </r>
        <r>
          <rPr>
            <b/>
            <sz val="8"/>
            <rFont val="Tahoma"/>
            <family val="2"/>
          </rPr>
          <t>Ctrl + ;</t>
        </r>
      </text>
    </comment>
  </commentList>
</comments>
</file>

<file path=xl/comments8.xml><?xml version="1.0" encoding="utf-8"?>
<comments xmlns="http://schemas.openxmlformats.org/spreadsheetml/2006/main">
  <authors>
    <author>TUIC</author>
  </authors>
  <commentList>
    <comment ref="C2" authorId="0">
      <text>
        <r>
          <rPr>
            <sz val="8"/>
            <rFont val="Tahoma"/>
            <family val="2"/>
          </rPr>
          <t>Saisir la date lorsque la compétence est validée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Pour Excel : 
</t>
        </r>
        <r>
          <rPr>
            <b/>
            <sz val="8"/>
            <rFont val="Tahoma"/>
            <family val="2"/>
          </rPr>
          <t>Ctrl + ;</t>
        </r>
      </text>
    </comment>
  </commentList>
</comments>
</file>

<file path=xl/sharedStrings.xml><?xml version="1.0" encoding="utf-8"?>
<sst xmlns="http://schemas.openxmlformats.org/spreadsheetml/2006/main" count="428" uniqueCount="233">
  <si>
    <t>Liste des élèves</t>
  </si>
  <si>
    <t>Nom</t>
  </si>
  <si>
    <t>Prénom</t>
  </si>
  <si>
    <t>Date de 
naissance
(jj/mm/aaaa)</t>
  </si>
  <si>
    <t>S’exprimer clairement à l’oral en utilisant un vocabulaire approprié</t>
  </si>
  <si>
    <t>Participer en classe à un échange verbal en respectant les règles de la communication</t>
  </si>
  <si>
    <t>Commencer à utiliser l’ordre alphabétique</t>
  </si>
  <si>
    <t>Lire seul, à haute voix, un texte comprenant des mots connus et inconnus</t>
  </si>
  <si>
    <t>Lire seul et écouter lire des textes du patrimoine et des oeuvres intégrales de la littérature de jeunesse adaptés à son âge</t>
  </si>
  <si>
    <t>Lire seul et comprendre un énoncé, une consigne simple</t>
  </si>
  <si>
    <t>Dégager le thème d’un paragraphe ou d’un texte court</t>
  </si>
  <si>
    <t>Lire silencieusement un texte en déchiffrant les mots inconnus et manifester sa compréhension dans un résumé, une reformulation, des réponses à des questions</t>
  </si>
  <si>
    <t>Copier un texte court sans erreur dans une écriture cursive lisible et avec une présentation soignée</t>
  </si>
  <si>
    <t>Utiliser ses connaissances pour mieux écrire un texte court</t>
  </si>
  <si>
    <t>Écrire de manière autonome un texte de cinq à dix lignes</t>
  </si>
  <si>
    <t>Utiliser des mots précis pour s’exprimer</t>
  </si>
  <si>
    <t>Donner des synonymes</t>
  </si>
  <si>
    <t>Trouver un mot de sens opposé</t>
  </si>
  <si>
    <t>Regrouper des mots par familles</t>
  </si>
  <si>
    <t>Identifier la phrase, le verbe, le nom, l’article, l’adjectif qualificatif, le pronom personnel (sujet)</t>
  </si>
  <si>
    <t>Repérer le verbe d’une phrase et son sujet</t>
  </si>
  <si>
    <t>Conjuguer les verbes du 1er groupe, être et avoir, au présent, au futur, au passé composé de l’indicatif ; conjuguer les verbes faire, aller, dire, venir, au présent de l’indicatif</t>
  </si>
  <si>
    <t>Distinguer le présent du futur et du passé</t>
  </si>
  <si>
    <t>Écrire en respectant les correspondances entre lettres et sons et les règles relatives à la valeur des lettres</t>
  </si>
  <si>
    <t>Écrire sans erreur des mots mémorisés</t>
  </si>
  <si>
    <t>Orthographier correctement des formes conjuguées, respecter l’accord entre le sujet et le verbe, ainsi que les accords en genre et en nombre dans le groupe nominal</t>
  </si>
  <si>
    <t>Dire</t>
  </si>
  <si>
    <t>Lire</t>
  </si>
  <si>
    <t>Écrire</t>
  </si>
  <si>
    <t>Étude de la langue - vocabulaire</t>
  </si>
  <si>
    <t>Étude de la langue - grammaire</t>
  </si>
  <si>
    <t>Étude de la langue - orthographe</t>
  </si>
  <si>
    <t>Nombres et calcul</t>
  </si>
  <si>
    <t>Ecrire, nommer, comparer, ranger les nombres entiers naturels inférieurs à 1000</t>
  </si>
  <si>
    <t>Résoudre des problèmes de dénombrement</t>
  </si>
  <si>
    <t>Calculer : addition, soustraction, multiplication</t>
  </si>
  <si>
    <t>Diviser par 2 et par 5 dans le cas où le quotient exact est entier</t>
  </si>
  <si>
    <t>Restituer et utiliser les tables d'addition et de multiplication par 2, 3, 4 et 5</t>
  </si>
  <si>
    <t>Calculer mentalement en utilisant des additions, des soustractions et des multiplications simples</t>
  </si>
  <si>
    <t>Résoudre des problèmes de l'addition, de la soustraction et de la multiplication</t>
  </si>
  <si>
    <t>Utiliser les fonctions de base de la calculatrice</t>
  </si>
  <si>
    <t>Géométrie</t>
  </si>
  <si>
    <t>Situer un objet par rapport à soi ou à un autre objet, donner sa position et décrire son déplacement</t>
  </si>
  <si>
    <t>Reconnaître, nommer et décrire les figures planes et les solides usuels</t>
  </si>
  <si>
    <t>Utiliser la règle et l'équerre pour tracer avec soin et précision un carré, un rectangle, un triangle rectangle</t>
  </si>
  <si>
    <t>Percevoir et reconnaitre quelques relations et propriétés géomètriques : alignement, angle droit, axe de symètrie, égalité de longueurs</t>
  </si>
  <si>
    <t>Repérer des cases, des nœuds d'un quadrillage</t>
  </si>
  <si>
    <t>Résoudre un problème géométrique</t>
  </si>
  <si>
    <t>Grandeurs et mesures</t>
  </si>
  <si>
    <t>Utiliser les unités usuelles de mesure ; estimer une mesure</t>
  </si>
  <si>
    <t>Être précis et soigneux dans les mesures et les calculs</t>
  </si>
  <si>
    <t>Résoudre des problèmes de longueur et de masse</t>
  </si>
  <si>
    <t>Organisation et gestion de données</t>
  </si>
  <si>
    <t>Utiliser un tableau, un graphique</t>
  </si>
  <si>
    <t>Organiser les données d'un énoncé</t>
  </si>
  <si>
    <t>Palier 1 - Compétence 1 - La maîtrise de la langue française</t>
  </si>
  <si>
    <t>Palier 1 - Compétence 6 -  Les compétences sociales et civiques</t>
  </si>
  <si>
    <t>Palier 1 - Compétence 3 - Les principaux éléments de mathématiques</t>
  </si>
  <si>
    <t>Connaître les principes et fondements de la vie civique et sociale</t>
  </si>
  <si>
    <t>Reconnaître les emblèmes et les symboles de la République française</t>
  </si>
  <si>
    <t>Respecter les autres et les règles de la vie collective</t>
  </si>
  <si>
    <t>Pratiquer un jeu ou un sport collectif en respectant les règles</t>
  </si>
  <si>
    <t>Appliquer les codes de la politesse dans ses relations avec ses camarades, avec les adultes de l'école et hors de l'école, avec le maître au sein de la classe</t>
  </si>
  <si>
    <t>Avoir un comportement responsable</t>
  </si>
  <si>
    <t>Nom de l'école</t>
  </si>
  <si>
    <t>Palier 1 - Compétence 1
La maîtrise de la langue française</t>
  </si>
  <si>
    <t>Dire - 3 items</t>
  </si>
  <si>
    <t>Lire - 5 items</t>
  </si>
  <si>
    <t>Écrire - 3 items</t>
  </si>
  <si>
    <t>Étude de la langue - vocabulaire - 5 items</t>
  </si>
  <si>
    <t>Étude de la langue - grammaire - 4 items</t>
  </si>
  <si>
    <t>Étude de la langue - orthographe - 3 items</t>
  </si>
  <si>
    <t>F1</t>
  </si>
  <si>
    <t>F2</t>
  </si>
  <si>
    <t>F3</t>
  </si>
  <si>
    <t>Identifiant
 élève</t>
  </si>
  <si>
    <t>Nom enseignant</t>
  </si>
  <si>
    <t>Nom de la commune</t>
  </si>
  <si>
    <t>Année scolaire</t>
  </si>
  <si>
    <t>Palier 1 - Compétence 3
Les principaux éléments de mathématiques</t>
  </si>
  <si>
    <t>Nombre et calculs - 8 items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</si>
  <si>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</si>
  <si>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</si>
  <si>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</si>
  <si>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</si>
  <si>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</si>
  <si>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</si>
  <si>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</si>
  <si>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</si>
  <si>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</si>
  <si>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Géométrie - 6 items</t>
  </si>
  <si>
    <t>M10</t>
  </si>
  <si>
    <t>M11</t>
  </si>
  <si>
    <t>M12</t>
  </si>
  <si>
    <t>M13</t>
  </si>
  <si>
    <t>M14</t>
  </si>
  <si>
    <t>Grandeurs et mesures - 3 items</t>
  </si>
  <si>
    <t>Organisation et gestion de données - 2 items</t>
  </si>
  <si>
    <t>M15</t>
  </si>
  <si>
    <t>M16</t>
  </si>
  <si>
    <t>M17</t>
  </si>
  <si>
    <t>M18</t>
  </si>
  <si>
    <t>M19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</si>
  <si>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</si>
  <si>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</si>
  <si>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</si>
  <si>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</si>
  <si>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</si>
  <si>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</si>
  <si>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</si>
  <si>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</si>
  <si>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</si>
  <si>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</si>
  <si>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</si>
  <si>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</si>
  <si>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</si>
  <si>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</si>
  <si>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</si>
  <si>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</si>
  <si>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</si>
  <si>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</si>
  <si>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</si>
  <si>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</si>
  <si>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Palier 1 - Compétence 6
Les compétences sociales et civiques</t>
  </si>
  <si>
    <t>Connaître les principes et fondements de la vie civique et sociale - 1 item</t>
  </si>
  <si>
    <t>Avoir un comportement responsable - 3 items</t>
  </si>
  <si>
    <t>SC1</t>
  </si>
  <si>
    <t>SC2</t>
  </si>
  <si>
    <t>SC3</t>
  </si>
  <si>
    <t>SC4</t>
  </si>
  <si>
    <t>Maîtrise de la langue française</t>
  </si>
  <si>
    <t>Principaux éléments de mathématiques</t>
  </si>
  <si>
    <t>Compétences sociales et civiques</t>
  </si>
  <si>
    <t>Prénom enseignant</t>
  </si>
  <si>
    <t>Les principaux éléments de mathématiques</t>
  </si>
  <si>
    <t>La maîtrise de la langue française</t>
  </si>
  <si>
    <t>Les compétences sociales et civiques</t>
  </si>
  <si>
    <t>Connaître les princ. et fond. de la vie C&amp;S - 1 item</t>
  </si>
  <si>
    <t>Global mathématiques - 19 items</t>
  </si>
  <si>
    <t>Ecrire - 3 items</t>
  </si>
  <si>
    <t>Vocabulaire - 5 items</t>
  </si>
  <si>
    <t>Grammaire - 4 items</t>
  </si>
  <si>
    <t>Orthographe - 3 items</t>
  </si>
  <si>
    <t>Global français - 23 items</t>
  </si>
  <si>
    <t>Global compétences sociales et civiques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</si>
  <si>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</si>
  <si>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</si>
  <si>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</si>
  <si>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</si>
  <si>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</si>
  <si>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</si>
  <si>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</si>
  <si>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</si>
  <si>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</si>
  <si>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</si>
  <si>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X</t>
  </si>
  <si>
    <t>Y</t>
  </si>
  <si>
    <t>de</t>
  </si>
  <si>
    <t>Choisir 2 valeurs :</t>
  </si>
  <si>
    <t>à</t>
  </si>
  <si>
    <t>%</t>
  </si>
  <si>
    <t>élèves</t>
  </si>
  <si>
    <t>Français</t>
  </si>
  <si>
    <t>Rés. global</t>
  </si>
  <si>
    <t>Ecrire</t>
  </si>
  <si>
    <t>Vocabulaire</t>
  </si>
  <si>
    <t>Grammaire</t>
  </si>
  <si>
    <t>Orthographe</t>
  </si>
  <si>
    <t>Elève</t>
  </si>
  <si>
    <t>3 indicateurs</t>
  </si>
  <si>
    <t xml:space="preserve"> %</t>
  </si>
  <si>
    <t>Maths</t>
  </si>
  <si>
    <t>Compétences
Sociales et civiques</t>
  </si>
  <si>
    <t>Nomb&amp;Calc</t>
  </si>
  <si>
    <t>Grand&amp;Mes</t>
  </si>
  <si>
    <t>Org GestDon</t>
  </si>
  <si>
    <t>Vie C&amp;S</t>
  </si>
  <si>
    <t>Comp. Resp.</t>
  </si>
  <si>
    <t xml:space="preserve"> élèves</t>
  </si>
  <si>
    <t>Livret</t>
  </si>
  <si>
    <t>Palier 1
Compétence 1</t>
  </si>
  <si>
    <t>Conn. les princ. et fond. de la vie C&amp;S - 1 item</t>
  </si>
  <si>
    <t>x</t>
  </si>
  <si>
    <t>XX</t>
  </si>
  <si>
    <t>Compétence 1 à valider 
en conseil de cycle</t>
  </si>
  <si>
    <t>Compétence 3 à valider 
en conseil de cycle</t>
  </si>
  <si>
    <t>Compétence 6 à valider 
en conseil de cycle</t>
  </si>
  <si>
    <t>Nom et cachet de l’établissement</t>
  </si>
  <si>
    <t>Nom, prénom :</t>
  </si>
  <si>
    <t>Date de naissance :</t>
  </si>
  <si>
    <t>Compétence validée  le</t>
  </si>
  <si>
    <t>Vu et pris connaissance,</t>
  </si>
  <si>
    <t>Nom et signature de l’enseignant</t>
  </si>
  <si>
    <t>Les parents ou le représentant légal,</t>
  </si>
  <si>
    <t>Signature(s)</t>
  </si>
  <si>
    <t>© MEN/DGESCO</t>
  </si>
  <si>
    <t>eduscol.education.fr</t>
  </si>
  <si>
    <t>le ……………………………………</t>
  </si>
  <si>
    <t>NomPrénom</t>
  </si>
  <si>
    <t>DATE</t>
  </si>
  <si>
    <t>C1</t>
  </si>
  <si>
    <t>C2</t>
  </si>
  <si>
    <t>C3</t>
  </si>
  <si>
    <t>Date de naissance</t>
  </si>
  <si>
    <t>Attestation de maîtrise des connaissances
et compétences du socle commun au palier 1</t>
  </si>
  <si>
    <t>Dire de mémoire quelques textes et poèmes courts</t>
  </si>
  <si>
    <t>Résoudre des problèmes relevant de l'addition, de la soustraction et de la multiplication</t>
  </si>
  <si>
    <t>Pratiquer un jeu ou un sport collectif en en respectant les règles</t>
  </si>
  <si>
    <t>Sexe</t>
  </si>
  <si>
    <t>Nom Elève</t>
  </si>
  <si>
    <t>Nom d'usage Elève</t>
  </si>
  <si>
    <t>Prénom Elève</t>
  </si>
  <si>
    <t>Date naissance</t>
  </si>
  <si>
    <t>Adresse1</t>
  </si>
  <si>
    <t>Cp1</t>
  </si>
  <si>
    <t>Commune1</t>
  </si>
  <si>
    <t>Pays1</t>
  </si>
  <si>
    <t>Adresse2</t>
  </si>
  <si>
    <t>Cp2</t>
  </si>
  <si>
    <t>Commune2</t>
  </si>
  <si>
    <t>Pays2</t>
  </si>
  <si>
    <t xml:space="preserve"> Cycle</t>
  </si>
  <si>
    <t>Niveau</t>
  </si>
  <si>
    <t>Classe</t>
  </si>
  <si>
    <t>Attestation fournie</t>
  </si>
  <si>
    <t>Autorisations associations</t>
  </si>
  <si>
    <t>Autorisations photos</t>
  </si>
  <si>
    <t>Décision de passage</t>
  </si>
  <si>
    <t>Plus de 75 %</t>
  </si>
  <si>
    <t>De 50 à 75 %</t>
  </si>
  <si>
    <t>De 25 à 50 %</t>
  </si>
  <si>
    <t/>
  </si>
  <si>
    <t>Date validation  palier 1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</si>
</sst>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0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49"/>
      <name val="Arial"/>
      <family val="2"/>
    </font>
    <font>
      <b/>
      <sz val="9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sz val="7"/>
      <name val="Arial"/>
      <family val="2"/>
    </font>
    <font>
      <b/>
      <sz val="9"/>
      <color indexed="44"/>
      <name val="Arial"/>
      <family val="2"/>
    </font>
    <font>
      <b/>
      <sz val="9"/>
      <color indexed="47"/>
      <name val="Arial"/>
      <family val="2"/>
    </font>
    <font>
      <b/>
      <sz val="8"/>
      <name val="Calibri"/>
      <family val="2"/>
    </font>
    <font>
      <b/>
      <sz val="7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2"/>
      <name val="Calibri"/>
      <family val="2"/>
    </font>
    <font>
      <b/>
      <sz val="9"/>
      <color indexed="9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20"/>
      <color indexed="16"/>
      <name val="Arial"/>
      <family val="2"/>
    </font>
    <font>
      <b/>
      <sz val="26"/>
      <color indexed="16"/>
      <name val="Calibri"/>
      <family val="2"/>
    </font>
    <font>
      <sz val="8"/>
      <name val="Calibri"/>
      <family val="2"/>
    </font>
    <font>
      <b/>
      <sz val="24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42"/>
      <name val="Arial"/>
      <family val="2"/>
    </font>
    <font>
      <sz val="9"/>
      <color indexed="9"/>
      <name val="Arial"/>
      <family val="2"/>
    </font>
    <font>
      <b/>
      <sz val="9"/>
      <color indexed="16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6"/>
      <color indexed="63"/>
      <name val="Arial"/>
      <family val="2"/>
    </font>
    <font>
      <sz val="6"/>
      <color indexed="60"/>
      <name val="Arial"/>
      <family val="2"/>
    </font>
    <font>
      <b/>
      <sz val="7"/>
      <color indexed="16"/>
      <name val="Calibri"/>
      <family val="2"/>
    </font>
    <font>
      <b/>
      <sz val="28"/>
      <color indexed="16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10"/>
      <color indexed="9"/>
      <name val="Calibri"/>
      <family val="2"/>
    </font>
    <font>
      <b/>
      <i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53"/>
      <name val="Webdings"/>
      <family val="1"/>
    </font>
    <font>
      <b/>
      <sz val="10"/>
      <color indexed="8"/>
      <name val="Calibri"/>
      <family val="2"/>
    </font>
    <font>
      <b/>
      <sz val="14"/>
      <color indexed="53"/>
      <name val="Calibri"/>
      <family val="2"/>
    </font>
    <font>
      <b/>
      <sz val="11"/>
      <color indexed="8"/>
      <name val="Calibri"/>
      <family val="2"/>
    </font>
    <font>
      <sz val="16"/>
      <color indexed="8"/>
      <name val="Wingdings"/>
      <family val="0"/>
    </font>
    <font>
      <b/>
      <sz val="12"/>
      <color indexed="63"/>
      <name val="Arial"/>
      <family val="2"/>
    </font>
    <font>
      <b/>
      <sz val="18"/>
      <color indexed="49"/>
      <name val="Calibri"/>
      <family val="2"/>
    </font>
    <font>
      <b/>
      <sz val="14"/>
      <color indexed="49"/>
      <name val="Calibri"/>
      <family val="2"/>
    </font>
    <font>
      <b/>
      <sz val="10"/>
      <color indexed="49"/>
      <name val="Calibri"/>
      <family val="2"/>
    </font>
    <font>
      <b/>
      <sz val="22"/>
      <color indexed="6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54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0"/>
      <color theme="0"/>
      <name val="Calibri"/>
      <family val="2"/>
    </font>
    <font>
      <b/>
      <i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9" tint="-0.24997000396251678"/>
      <name val="Webdings"/>
      <family val="1"/>
    </font>
    <font>
      <b/>
      <sz val="10"/>
      <color theme="1"/>
      <name val="Calibri"/>
      <family val="2"/>
    </font>
    <font>
      <b/>
      <sz val="14"/>
      <color theme="9" tint="-0.24997000396251678"/>
      <name val="Calibri"/>
      <family val="2"/>
    </font>
    <font>
      <sz val="16"/>
      <color theme="1"/>
      <name val="Wingdings"/>
      <family val="0"/>
    </font>
    <font>
      <b/>
      <sz val="10"/>
      <color theme="3" tint="0.39998000860214233"/>
      <name val="Calibri"/>
      <family val="2"/>
    </font>
    <font>
      <b/>
      <sz val="12"/>
      <color theme="1" tint="0.34999001026153564"/>
      <name val="Arial"/>
      <family val="2"/>
    </font>
    <font>
      <b/>
      <sz val="18"/>
      <color theme="3" tint="0.39998000860214233"/>
      <name val="Calibri"/>
      <family val="2"/>
    </font>
    <font>
      <b/>
      <sz val="14"/>
      <color theme="3" tint="0.39998000860214233"/>
      <name val="Calibri"/>
      <family val="2"/>
    </font>
    <font>
      <b/>
      <sz val="22"/>
      <color theme="4" tint="-0.24997000396251678"/>
      <name val="Arial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41"/>
        <bgColor indexed="9"/>
      </patternFill>
    </fill>
    <fill>
      <patternFill patternType="lightGray">
        <fgColor indexed="41"/>
        <bgColor indexed="46"/>
      </patternFill>
    </fill>
    <fill>
      <patternFill patternType="lightGray">
        <fgColor indexed="41"/>
        <bgColor indexed="9"/>
      </patternFill>
    </fill>
    <fill>
      <patternFill patternType="solid">
        <fgColor indexed="6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>
        <color indexed="16"/>
      </top>
      <bottom style="medium">
        <color indexed="16"/>
      </bottom>
    </border>
    <border>
      <left/>
      <right style="medium">
        <color indexed="16"/>
      </right>
      <top style="medium">
        <color indexed="16"/>
      </top>
      <bottom style="medium">
        <color indexed="16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theme="3" tint="0.3999499976634979"/>
      </top>
      <bottom style="medium">
        <color theme="3" tint="0.3999499976634979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>
        <color indexed="16"/>
      </left>
      <right/>
      <top style="medium">
        <color indexed="16"/>
      </top>
      <bottom style="medium">
        <color indexed="1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0" borderId="2" applyNumberFormat="0" applyFill="0" applyAlignment="0" applyProtection="0"/>
    <xf numFmtId="0" fontId="0" fillId="27" borderId="3" applyNumberFormat="0" applyFont="0" applyAlignment="0" applyProtection="0"/>
    <xf numFmtId="0" fontId="82" fillId="28" borderId="1" applyNumberFormat="0" applyAlignment="0" applyProtection="0"/>
    <xf numFmtId="0" fontId="83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0" borderId="0" applyNumberFormat="0" applyBorder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26" borderId="4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14" fontId="0" fillId="0" borderId="0" xfId="0" applyNumberFormat="1" applyFill="1" applyBorder="1" applyAlignment="1" applyProtection="1">
      <alignment/>
      <protection hidden="1"/>
    </xf>
    <xf numFmtId="0" fontId="3" fillId="0" borderId="0" xfId="45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Alignment="1">
      <alignment/>
    </xf>
    <xf numFmtId="0" fontId="12" fillId="33" borderId="11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>
      <alignment/>
    </xf>
    <xf numFmtId="0" fontId="13" fillId="0" borderId="11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33" borderId="12" xfId="0" applyFont="1" applyFill="1" applyBorder="1" applyAlignment="1" applyProtection="1">
      <alignment vertical="center" wrapText="1"/>
      <protection hidden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13" fillId="0" borderId="12" xfId="0" applyFont="1" applyFill="1" applyBorder="1" applyAlignment="1" applyProtection="1">
      <alignment horizontal="left" vertical="center" wrapText="1"/>
      <protection hidden="1"/>
    </xf>
    <xf numFmtId="0" fontId="12" fillId="33" borderId="12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49" fontId="13" fillId="0" borderId="12" xfId="0" applyNumberFormat="1" applyFont="1" applyFill="1" applyBorder="1" applyAlignment="1" applyProtection="1">
      <alignment vertical="center" wrapText="1" shrinkToFit="1"/>
      <protection hidden="1"/>
    </xf>
    <xf numFmtId="0" fontId="14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vertical="center" wrapText="1" shrinkToFi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Alignment="1">
      <alignment wrapText="1"/>
    </xf>
    <xf numFmtId="49" fontId="13" fillId="33" borderId="12" xfId="0" applyNumberFormat="1" applyFont="1" applyFill="1" applyBorder="1" applyAlignment="1" applyProtection="1">
      <alignment vertical="center" wrapText="1" shrinkToFit="1"/>
      <protection hidden="1"/>
    </xf>
    <xf numFmtId="0" fontId="14" fillId="0" borderId="0" xfId="0" applyFont="1" applyFill="1" applyBorder="1" applyAlignment="1">
      <alignment wrapText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>
      <alignment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49" fontId="8" fillId="0" borderId="0" xfId="0" applyNumberFormat="1" applyFont="1" applyFill="1" applyBorder="1" applyAlignment="1" applyProtection="1">
      <alignment vertical="center" wrapText="1" shrinkToFit="1"/>
      <protection hidden="1"/>
    </xf>
    <xf numFmtId="0" fontId="13" fillId="0" borderId="11" xfId="0" applyFont="1" applyFill="1" applyBorder="1" applyAlignment="1" applyProtection="1">
      <alignment vertical="center" wrapText="1"/>
      <protection hidden="1"/>
    </xf>
    <xf numFmtId="0" fontId="10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15" fillId="34" borderId="13" xfId="0" applyFont="1" applyFill="1" applyBorder="1" applyAlignment="1" applyProtection="1">
      <alignment horizontal="center" vertical="center"/>
      <protection hidden="1"/>
    </xf>
    <xf numFmtId="0" fontId="15" fillId="34" borderId="14" xfId="0" applyFont="1" applyFill="1" applyBorder="1" applyAlignment="1" applyProtection="1">
      <alignment horizontal="center" vertical="center"/>
      <protection hidden="1"/>
    </xf>
    <xf numFmtId="0" fontId="15" fillId="34" borderId="15" xfId="0" applyFont="1" applyFill="1" applyBorder="1" applyAlignment="1" applyProtection="1">
      <alignment horizontal="center" vertical="center" wrapText="1"/>
      <protection hidden="1"/>
    </xf>
    <xf numFmtId="0" fontId="16" fillId="35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15" fillId="34" borderId="1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textRotation="90" wrapText="1"/>
      <protection hidden="1"/>
    </xf>
    <xf numFmtId="14" fontId="18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20" fillId="0" borderId="0" xfId="0" applyFont="1" applyFill="1" applyBorder="1" applyAlignment="1">
      <alignment horizontal="center" vertical="center"/>
    </xf>
    <xf numFmtId="0" fontId="20" fillId="33" borderId="12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20" fillId="36" borderId="12" xfId="0" applyFont="1" applyFill="1" applyBorder="1" applyAlignment="1" applyProtection="1">
      <alignment horizontal="center" vertical="center" wrapText="1"/>
      <protection hidden="1"/>
    </xf>
    <xf numFmtId="0" fontId="20" fillId="36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1" fillId="37" borderId="12" xfId="0" applyFont="1" applyFill="1" applyBorder="1" applyAlignment="1" applyProtection="1">
      <alignment vertical="center" wrapText="1"/>
      <protection hidden="1"/>
    </xf>
    <xf numFmtId="0" fontId="10" fillId="37" borderId="12" xfId="0" applyFont="1" applyFill="1" applyBorder="1" applyAlignment="1">
      <alignment/>
    </xf>
    <xf numFmtId="0" fontId="10" fillId="36" borderId="12" xfId="0" applyFont="1" applyFill="1" applyBorder="1" applyAlignment="1">
      <alignment/>
    </xf>
    <xf numFmtId="0" fontId="9" fillId="38" borderId="12" xfId="0" applyFont="1" applyFill="1" applyBorder="1" applyAlignment="1" applyProtection="1">
      <alignment horizontal="center" vertical="center" wrapText="1"/>
      <protection hidden="1"/>
    </xf>
    <xf numFmtId="0" fontId="9" fillId="38" borderId="18" xfId="0" applyFont="1" applyFill="1" applyBorder="1" applyAlignment="1" applyProtection="1">
      <alignment horizontal="center" vertical="center" wrapText="1"/>
      <protection hidden="1"/>
    </xf>
    <xf numFmtId="0" fontId="29" fillId="37" borderId="12" xfId="0" applyFont="1" applyFill="1" applyBorder="1" applyAlignment="1" applyProtection="1">
      <alignment vertical="center" wrapText="1"/>
      <protection hidden="1"/>
    </xf>
    <xf numFmtId="0" fontId="11" fillId="36" borderId="12" xfId="0" applyFont="1" applyFill="1" applyBorder="1" applyAlignment="1" applyProtection="1">
      <alignment horizontal="left" vertical="center" wrapText="1"/>
      <protection hidden="1"/>
    </xf>
    <xf numFmtId="0" fontId="28" fillId="38" borderId="12" xfId="0" applyFont="1" applyFill="1" applyBorder="1" applyAlignment="1" applyProtection="1">
      <alignment horizontal="center" vertical="center" wrapText="1"/>
      <protection hidden="1"/>
    </xf>
    <xf numFmtId="0" fontId="9" fillId="38" borderId="19" xfId="0" applyFont="1" applyFill="1" applyBorder="1" applyAlignment="1" applyProtection="1">
      <alignment horizontal="center" vertical="center" wrapText="1"/>
      <protection hidden="1"/>
    </xf>
    <xf numFmtId="0" fontId="20" fillId="36" borderId="20" xfId="0" applyFont="1" applyFill="1" applyBorder="1" applyAlignment="1" applyProtection="1">
      <alignment horizontal="center" vertical="center" wrapText="1"/>
      <protection hidden="1"/>
    </xf>
    <xf numFmtId="0" fontId="9" fillId="39" borderId="21" xfId="0" applyFont="1" applyFill="1" applyBorder="1" applyAlignment="1" applyProtection="1">
      <alignment horizontal="center" vertical="center" wrapText="1"/>
      <protection hidden="1"/>
    </xf>
    <xf numFmtId="0" fontId="9" fillId="39" borderId="22" xfId="0" applyFont="1" applyFill="1" applyBorder="1" applyAlignment="1" applyProtection="1">
      <alignment horizontal="center" vertical="center" wrapText="1"/>
      <protection hidden="1"/>
    </xf>
    <xf numFmtId="0" fontId="20" fillId="36" borderId="23" xfId="0" applyFont="1" applyFill="1" applyBorder="1" applyAlignment="1" applyProtection="1">
      <alignment horizontal="center" vertical="center" wrapText="1"/>
      <protection hidden="1"/>
    </xf>
    <xf numFmtId="0" fontId="9" fillId="39" borderId="23" xfId="0" applyFont="1" applyFill="1" applyBorder="1" applyAlignment="1" applyProtection="1">
      <alignment horizontal="center" vertical="center" wrapText="1"/>
      <protection hidden="1"/>
    </xf>
    <xf numFmtId="0" fontId="9" fillId="39" borderId="24" xfId="0" applyFont="1" applyFill="1" applyBorder="1" applyAlignment="1" applyProtection="1">
      <alignment horizontal="center" vertical="center" wrapText="1"/>
      <protection hidden="1"/>
    </xf>
    <xf numFmtId="0" fontId="8" fillId="40" borderId="25" xfId="0" applyFont="1" applyFill="1" applyBorder="1" applyAlignment="1" applyProtection="1">
      <alignment horizontal="center" vertical="center"/>
      <protection hidden="1"/>
    </xf>
    <xf numFmtId="0" fontId="8" fillId="40" borderId="0" xfId="0" applyFont="1" applyFill="1" applyAlignment="1" applyProtection="1">
      <alignment horizontal="center"/>
      <protection hidden="1"/>
    </xf>
    <xf numFmtId="0" fontId="5" fillId="40" borderId="0" xfId="0" applyFont="1" applyFill="1" applyBorder="1" applyAlignment="1" applyProtection="1">
      <alignment vertical="center"/>
      <protection hidden="1"/>
    </xf>
    <xf numFmtId="0" fontId="5" fillId="40" borderId="0" xfId="0" applyFont="1" applyFill="1" applyBorder="1" applyAlignment="1" applyProtection="1">
      <alignment horizontal="right" vertical="center"/>
      <protection hidden="1"/>
    </xf>
    <xf numFmtId="0" fontId="8" fillId="40" borderId="26" xfId="0" applyFont="1" applyFill="1" applyBorder="1" applyAlignment="1" applyProtection="1">
      <alignment horizontal="center" vertical="center"/>
      <protection hidden="1"/>
    </xf>
    <xf numFmtId="0" fontId="5" fillId="40" borderId="26" xfId="0" applyFont="1" applyFill="1" applyBorder="1" applyAlignment="1" applyProtection="1">
      <alignment horizontal="center" vertical="center"/>
      <protection hidden="1"/>
    </xf>
    <xf numFmtId="0" fontId="24" fillId="40" borderId="0" xfId="0" applyFont="1" applyFill="1" applyBorder="1" applyAlignment="1" applyProtection="1">
      <alignment horizontal="center" vertical="center"/>
      <protection hidden="1"/>
    </xf>
    <xf numFmtId="0" fontId="8" fillId="40" borderId="0" xfId="0" applyFont="1" applyFill="1" applyAlignment="1" applyProtection="1">
      <alignment horizontal="center" vertical="center"/>
      <protection hidden="1"/>
    </xf>
    <xf numFmtId="9" fontId="32" fillId="41" borderId="27" xfId="51" applyNumberFormat="1" applyFont="1" applyFill="1" applyBorder="1" applyAlignment="1" applyProtection="1">
      <alignment horizontal="center" vertical="center"/>
      <protection hidden="1" locked="0"/>
    </xf>
    <xf numFmtId="0" fontId="33" fillId="42" borderId="28" xfId="0" applyFont="1" applyFill="1" applyBorder="1" applyAlignment="1" applyProtection="1">
      <alignment horizontal="center" vertical="center"/>
      <protection hidden="1"/>
    </xf>
    <xf numFmtId="9" fontId="24" fillId="40" borderId="0" xfId="51" applyFont="1" applyFill="1" applyBorder="1" applyAlignment="1" applyProtection="1">
      <alignment horizontal="center" vertical="center"/>
      <protection hidden="1"/>
    </xf>
    <xf numFmtId="0" fontId="5" fillId="40" borderId="0" xfId="0" applyFont="1" applyFill="1" applyAlignment="1" applyProtection="1">
      <alignment horizontal="right" vertical="center"/>
      <protection hidden="1"/>
    </xf>
    <xf numFmtId="0" fontId="5" fillId="40" borderId="0" xfId="0" applyFont="1" applyFill="1" applyAlignment="1" applyProtection="1">
      <alignment horizontal="center" vertical="center"/>
      <protection hidden="1"/>
    </xf>
    <xf numFmtId="0" fontId="34" fillId="40" borderId="0" xfId="0" applyFont="1" applyFill="1" applyAlignment="1" applyProtection="1">
      <alignment horizontal="center" vertical="center"/>
      <protection hidden="1"/>
    </xf>
    <xf numFmtId="1" fontId="5" fillId="40" borderId="0" xfId="51" applyNumberFormat="1" applyFont="1" applyFill="1" applyAlignment="1" applyProtection="1">
      <alignment horizontal="right" vertical="center"/>
      <protection hidden="1"/>
    </xf>
    <xf numFmtId="0" fontId="8" fillId="43" borderId="29" xfId="0" applyFont="1" applyFill="1" applyBorder="1" applyAlignment="1" applyProtection="1">
      <alignment horizontal="center" vertical="center"/>
      <protection hidden="1"/>
    </xf>
    <xf numFmtId="0" fontId="8" fillId="40" borderId="29" xfId="0" applyFont="1" applyFill="1" applyBorder="1" applyAlignment="1" applyProtection="1">
      <alignment horizontal="center" vertical="center"/>
      <protection hidden="1"/>
    </xf>
    <xf numFmtId="0" fontId="36" fillId="43" borderId="30" xfId="0" applyFont="1" applyFill="1" applyBorder="1" applyAlignment="1" applyProtection="1">
      <alignment horizontal="center"/>
      <protection hidden="1"/>
    </xf>
    <xf numFmtId="0" fontId="36" fillId="43" borderId="31" xfId="0" applyFont="1" applyFill="1" applyBorder="1" applyAlignment="1" applyProtection="1">
      <alignment horizontal="center"/>
      <protection hidden="1"/>
    </xf>
    <xf numFmtId="0" fontId="36" fillId="43" borderId="32" xfId="0" applyFont="1" applyFill="1" applyBorder="1" applyAlignment="1" applyProtection="1">
      <alignment horizontal="center"/>
      <protection hidden="1"/>
    </xf>
    <xf numFmtId="9" fontId="34" fillId="40" borderId="0" xfId="51" applyFont="1" applyFill="1" applyAlignment="1" applyProtection="1">
      <alignment horizontal="right" vertical="center"/>
      <protection hidden="1"/>
    </xf>
    <xf numFmtId="0" fontId="21" fillId="44" borderId="33" xfId="0" applyFont="1" applyFill="1" applyBorder="1" applyAlignment="1" applyProtection="1">
      <alignment vertical="center"/>
      <protection hidden="1"/>
    </xf>
    <xf numFmtId="0" fontId="21" fillId="44" borderId="34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9" fontId="17" fillId="33" borderId="12" xfId="5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20" fillId="33" borderId="12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1" fontId="18" fillId="0" borderId="1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18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18" fillId="0" borderId="0" xfId="0" applyFont="1" applyFill="1" applyBorder="1" applyAlignment="1" applyProtection="1">
      <alignment horizontal="center" vertical="center" textRotation="90"/>
      <protection hidden="1"/>
    </xf>
    <xf numFmtId="0" fontId="13" fillId="0" borderId="0" xfId="0" applyFont="1" applyFill="1" applyBorder="1" applyAlignment="1" applyProtection="1">
      <alignment/>
      <protection hidden="1"/>
    </xf>
    <xf numFmtId="9" fontId="17" fillId="0" borderId="0" xfId="5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/>
      <protection hidden="1"/>
    </xf>
    <xf numFmtId="14" fontId="18" fillId="0" borderId="12" xfId="0" applyNumberFormat="1" applyFont="1" applyBorder="1" applyAlignment="1" applyProtection="1">
      <alignment horizontal="center" vertical="center" textRotation="90"/>
      <protection hidden="1" locked="0"/>
    </xf>
    <xf numFmtId="14" fontId="18" fillId="0" borderId="12" xfId="0" applyNumberFormat="1" applyFont="1" applyFill="1" applyBorder="1" applyAlignment="1" applyProtection="1">
      <alignment horizontal="center" vertical="center" textRotation="90" wrapText="1"/>
      <protection hidden="1" locked="0"/>
    </xf>
    <xf numFmtId="0" fontId="18" fillId="0" borderId="12" xfId="0" applyFont="1" applyFill="1" applyBorder="1" applyAlignment="1" applyProtection="1">
      <alignment horizontal="center" vertical="center" textRotation="90" wrapText="1"/>
      <protection hidden="1" locked="0"/>
    </xf>
    <xf numFmtId="0" fontId="18" fillId="0" borderId="12" xfId="0" applyFont="1" applyBorder="1" applyAlignment="1" applyProtection="1">
      <alignment horizontal="center" vertical="center" textRotation="90"/>
      <protection hidden="1" locked="0"/>
    </xf>
    <xf numFmtId="49" fontId="18" fillId="0" borderId="12" xfId="0" applyNumberFormat="1" applyFont="1" applyFill="1" applyBorder="1" applyAlignment="1" applyProtection="1">
      <alignment horizontal="center" vertical="center" textRotation="90" wrapText="1" shrinkToFit="1"/>
      <protection hidden="1" locked="0"/>
    </xf>
    <xf numFmtId="1" fontId="18" fillId="0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 textRotation="90" wrapText="1"/>
      <protection hidden="1"/>
    </xf>
    <xf numFmtId="0" fontId="12" fillId="0" borderId="35" xfId="0" applyFont="1" applyBorder="1" applyAlignment="1" applyProtection="1">
      <alignment horizontal="center" vertical="center" textRotation="90"/>
      <protection hidden="1"/>
    </xf>
    <xf numFmtId="0" fontId="12" fillId="0" borderId="36" xfId="0" applyFont="1" applyBorder="1" applyAlignment="1" applyProtection="1">
      <alignment horizontal="center" vertical="center" textRotation="90"/>
      <protection hidden="1"/>
    </xf>
    <xf numFmtId="0" fontId="20" fillId="33" borderId="31" xfId="0" applyFont="1" applyFill="1" applyBorder="1" applyAlignment="1" applyProtection="1">
      <alignment horizontal="center" vertical="center" wrapText="1"/>
      <protection hidden="1"/>
    </xf>
    <xf numFmtId="0" fontId="20" fillId="0" borderId="31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 textRotation="90"/>
      <protection hidden="1" locked="0"/>
    </xf>
    <xf numFmtId="0" fontId="20" fillId="33" borderId="31" xfId="0" applyFont="1" applyFill="1" applyBorder="1" applyAlignment="1" applyProtection="1">
      <alignment horizontal="center" vertical="center"/>
      <protection hidden="1"/>
    </xf>
    <xf numFmtId="14" fontId="18" fillId="0" borderId="37" xfId="0" applyNumberFormat="1" applyFont="1" applyBorder="1" applyAlignment="1" applyProtection="1">
      <alignment horizontal="center" vertical="center" textRotation="90"/>
      <protection hidden="1" locked="0"/>
    </xf>
    <xf numFmtId="0" fontId="20" fillId="0" borderId="32" xfId="0" applyFont="1" applyBorder="1" applyAlignment="1" applyProtection="1">
      <alignment horizontal="center" vertical="center"/>
      <protection hidden="1"/>
    </xf>
    <xf numFmtId="0" fontId="11" fillId="0" borderId="38" xfId="0" applyFont="1" applyFill="1" applyBorder="1" applyAlignment="1" applyProtection="1">
      <alignment horizontal="center" vertical="center" wrapText="1"/>
      <protection hidden="1"/>
    </xf>
    <xf numFmtId="14" fontId="18" fillId="0" borderId="38" xfId="0" applyNumberFormat="1" applyFont="1" applyBorder="1" applyAlignment="1" applyProtection="1">
      <alignment horizontal="center" vertical="center" textRotation="90"/>
      <protection hidden="1" locked="0"/>
    </xf>
    <xf numFmtId="0" fontId="18" fillId="0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37" borderId="12" xfId="0" applyFont="1" applyFill="1" applyBorder="1" applyAlignment="1" applyProtection="1">
      <alignment/>
      <protection hidden="1"/>
    </xf>
    <xf numFmtId="0" fontId="10" fillId="36" borderId="12" xfId="0" applyFont="1" applyFill="1" applyBorder="1" applyAlignment="1" applyProtection="1">
      <alignment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1" fillId="0" borderId="38" xfId="0" applyFont="1" applyFill="1" applyBorder="1" applyAlignment="1" applyProtection="1">
      <alignment vertical="center" wrapText="1"/>
      <protection hidden="1"/>
    </xf>
    <xf numFmtId="0" fontId="0" fillId="38" borderId="19" xfId="0" applyFill="1" applyBorder="1" applyAlignment="1" applyProtection="1">
      <alignment/>
      <protection hidden="1"/>
    </xf>
    <xf numFmtId="0" fontId="0" fillId="38" borderId="27" xfId="0" applyFill="1" applyBorder="1" applyAlignment="1" applyProtection="1">
      <alignment/>
      <protection hidden="1"/>
    </xf>
    <xf numFmtId="9" fontId="26" fillId="36" borderId="39" xfId="51" applyFont="1" applyFill="1" applyBorder="1" applyAlignment="1" applyProtection="1">
      <alignment horizontal="center"/>
      <protection hidden="1"/>
    </xf>
    <xf numFmtId="9" fontId="2" fillId="39" borderId="37" xfId="51" applyFont="1" applyFill="1" applyBorder="1" applyAlignment="1" applyProtection="1">
      <alignment horizontal="center"/>
      <protection hidden="1"/>
    </xf>
    <xf numFmtId="9" fontId="2" fillId="39" borderId="40" xfId="51" applyFont="1" applyFill="1" applyBorder="1" applyAlignment="1" applyProtection="1">
      <alignment horizontal="center"/>
      <protection hidden="1"/>
    </xf>
    <xf numFmtId="9" fontId="2" fillId="38" borderId="15" xfId="51" applyFont="1" applyFill="1" applyBorder="1" applyAlignment="1" applyProtection="1">
      <alignment horizontal="center"/>
      <protection hidden="1"/>
    </xf>
    <xf numFmtId="9" fontId="2" fillId="39" borderId="41" xfId="51" applyFont="1" applyFill="1" applyBorder="1" applyAlignment="1" applyProtection="1">
      <alignment horizontal="center"/>
      <protection hidden="1"/>
    </xf>
    <xf numFmtId="1" fontId="34" fillId="0" borderId="0" xfId="0" applyNumberFormat="1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10" fillId="38" borderId="0" xfId="0" applyFont="1" applyFill="1" applyAlignment="1" applyProtection="1">
      <alignment/>
      <protection hidden="1"/>
    </xf>
    <xf numFmtId="0" fontId="13" fillId="38" borderId="0" xfId="0" applyFont="1" applyFill="1" applyAlignment="1" applyProtection="1">
      <alignment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12" fillId="39" borderId="12" xfId="0" applyFont="1" applyFill="1" applyBorder="1" applyAlignment="1" applyProtection="1">
      <alignment horizontal="center" vertical="center" wrapText="1"/>
      <protection hidden="1"/>
    </xf>
    <xf numFmtId="0" fontId="12" fillId="39" borderId="18" xfId="0" applyFont="1" applyFill="1" applyBorder="1" applyAlignment="1" applyProtection="1">
      <alignment horizontal="center" vertical="center" wrapText="1"/>
      <protection hidden="1"/>
    </xf>
    <xf numFmtId="0" fontId="18" fillId="0" borderId="42" xfId="0" applyFont="1" applyFill="1" applyBorder="1" applyAlignment="1" applyProtection="1">
      <alignment horizontal="center" vertical="center" textRotation="90" wrapText="1"/>
      <protection hidden="1"/>
    </xf>
    <xf numFmtId="0" fontId="18" fillId="0" borderId="43" xfId="0" applyFont="1" applyFill="1" applyBorder="1" applyAlignment="1" applyProtection="1">
      <alignment horizontal="center" vertical="center" textRotation="90" wrapText="1"/>
      <protection hidden="1"/>
    </xf>
    <xf numFmtId="0" fontId="18" fillId="0" borderId="43" xfId="0" applyFont="1" applyBorder="1" applyAlignment="1" applyProtection="1">
      <alignment horizontal="center" vertical="center" textRotation="90"/>
      <protection hidden="1"/>
    </xf>
    <xf numFmtId="0" fontId="18" fillId="0" borderId="25" xfId="0" applyFont="1" applyBorder="1" applyAlignment="1" applyProtection="1">
      <alignment horizontal="center" vertical="center" textRotation="90"/>
      <protection hidden="1"/>
    </xf>
    <xf numFmtId="0" fontId="13" fillId="38" borderId="0" xfId="0" applyFont="1" applyFill="1" applyBorder="1" applyAlignment="1" applyProtection="1">
      <alignment/>
      <protection hidden="1"/>
    </xf>
    <xf numFmtId="0" fontId="18" fillId="38" borderId="12" xfId="0" applyFont="1" applyFill="1" applyBorder="1" applyAlignment="1" applyProtection="1">
      <alignment horizontal="center" vertical="center" textRotation="90" wrapText="1"/>
      <protection hidden="1"/>
    </xf>
    <xf numFmtId="0" fontId="18" fillId="38" borderId="12" xfId="0" applyFont="1" applyFill="1" applyBorder="1" applyAlignment="1" applyProtection="1">
      <alignment horizontal="center" vertical="center" textRotation="90"/>
      <protection hidden="1"/>
    </xf>
    <xf numFmtId="0" fontId="41" fillId="43" borderId="18" xfId="0" applyFont="1" applyFill="1" applyBorder="1" applyAlignment="1" applyProtection="1">
      <alignment horizontal="center" vertical="center" wrapText="1"/>
      <protection hidden="1"/>
    </xf>
    <xf numFmtId="0" fontId="23" fillId="36" borderId="12" xfId="0" applyFont="1" applyFill="1" applyBorder="1" applyAlignment="1" applyProtection="1">
      <alignment horizontal="center" vertical="center" wrapText="1"/>
      <protection hidden="1"/>
    </xf>
    <xf numFmtId="164" fontId="39" fillId="43" borderId="30" xfId="51" applyNumberFormat="1" applyFont="1" applyFill="1" applyBorder="1" applyAlignment="1" applyProtection="1">
      <alignment horizontal="center" vertical="center"/>
      <protection hidden="1"/>
    </xf>
    <xf numFmtId="164" fontId="39" fillId="43" borderId="31" xfId="51" applyNumberFormat="1" applyFont="1" applyFill="1" applyBorder="1" applyAlignment="1" applyProtection="1">
      <alignment horizontal="center" vertical="center"/>
      <protection hidden="1"/>
    </xf>
    <xf numFmtId="164" fontId="39" fillId="43" borderId="32" xfId="51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14" fontId="0" fillId="0" borderId="12" xfId="0" applyNumberForma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/>
      <protection hidden="1"/>
    </xf>
    <xf numFmtId="2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49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 wrapText="1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23" fillId="33" borderId="12" xfId="0" applyFont="1" applyFill="1" applyBorder="1" applyAlignment="1" applyProtection="1">
      <alignment horizontal="center" vertical="center" wrapText="1"/>
      <protection hidden="1"/>
    </xf>
    <xf numFmtId="14" fontId="18" fillId="0" borderId="41" xfId="0" applyNumberFormat="1" applyFont="1" applyBorder="1" applyAlignment="1" applyProtection="1">
      <alignment horizontal="center" vertical="center" textRotation="90"/>
      <protection hidden="1" locked="0"/>
    </xf>
    <xf numFmtId="0" fontId="19" fillId="36" borderId="45" xfId="0" applyFont="1" applyFill="1" applyBorder="1" applyAlignment="1" applyProtection="1">
      <alignment horizontal="center" vertical="center" wrapText="1"/>
      <protection hidden="1"/>
    </xf>
    <xf numFmtId="0" fontId="23" fillId="45" borderId="12" xfId="0" applyFont="1" applyFill="1" applyBorder="1" applyAlignment="1" applyProtection="1">
      <alignment horizontal="center" vertical="center" wrapText="1"/>
      <protection hidden="1"/>
    </xf>
    <xf numFmtId="14" fontId="18" fillId="46" borderId="12" xfId="0" applyNumberFormat="1" applyFont="1" applyFill="1" applyBorder="1" applyAlignment="1" applyProtection="1">
      <alignment horizontal="center" vertical="center" textRotation="90" wrapText="1"/>
      <protection hidden="1" locked="0"/>
    </xf>
    <xf numFmtId="0" fontId="19" fillId="36" borderId="23" xfId="0" applyFont="1" applyFill="1" applyBorder="1" applyAlignment="1" applyProtection="1">
      <alignment horizontal="center" vertical="center" wrapText="1"/>
      <protection hidden="1"/>
    </xf>
    <xf numFmtId="0" fontId="94" fillId="47" borderId="0" xfId="0" applyFont="1" applyFill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" fillId="48" borderId="46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2" fontId="10" fillId="36" borderId="12" xfId="0" applyNumberFormat="1" applyFont="1" applyFill="1" applyBorder="1" applyAlignment="1" applyProtection="1">
      <alignment horizontal="center" vertical="center"/>
      <protection hidden="1"/>
    </xf>
    <xf numFmtId="2" fontId="18" fillId="37" borderId="12" xfId="0" applyNumberFormat="1" applyFont="1" applyFill="1" applyBorder="1" applyAlignment="1">
      <alignment horizontal="center" vertical="center"/>
    </xf>
    <xf numFmtId="2" fontId="18" fillId="36" borderId="12" xfId="0" applyNumberFormat="1" applyFont="1" applyFill="1" applyBorder="1" applyAlignment="1">
      <alignment horizontal="center" vertical="center"/>
    </xf>
    <xf numFmtId="2" fontId="10" fillId="37" borderId="12" xfId="0" applyNumberFormat="1" applyFont="1" applyFill="1" applyBorder="1" applyAlignment="1" applyProtection="1">
      <alignment horizontal="center" vertical="center"/>
      <protection hidden="1"/>
    </xf>
    <xf numFmtId="2" fontId="18" fillId="37" borderId="12" xfId="0" applyNumberFormat="1" applyFont="1" applyFill="1" applyBorder="1" applyAlignment="1" applyProtection="1">
      <alignment horizontal="center" vertical="center"/>
      <protection hidden="1"/>
    </xf>
    <xf numFmtId="2" fontId="18" fillId="36" borderId="12" xfId="0" applyNumberFormat="1" applyFont="1" applyFill="1" applyBorder="1" applyAlignment="1" applyProtection="1">
      <alignment horizontal="center" vertical="center"/>
      <protection hidden="1"/>
    </xf>
    <xf numFmtId="0" fontId="95" fillId="0" borderId="0" xfId="0" applyFont="1" applyAlignment="1" applyProtection="1">
      <alignment/>
      <protection hidden="1"/>
    </xf>
    <xf numFmtId="14" fontId="95" fillId="0" borderId="0" xfId="0" applyNumberFormat="1" applyFont="1" applyAlignment="1" applyProtection="1">
      <alignment/>
      <protection hidden="1"/>
    </xf>
    <xf numFmtId="0" fontId="96" fillId="0" borderId="0" xfId="0" applyFont="1" applyAlignment="1" applyProtection="1">
      <alignment vertical="center"/>
      <protection hidden="1"/>
    </xf>
    <xf numFmtId="0" fontId="97" fillId="0" borderId="12" xfId="0" applyFont="1" applyBorder="1" applyAlignment="1" applyProtection="1">
      <alignment horizontal="center" vertical="center"/>
      <protection hidden="1"/>
    </xf>
    <xf numFmtId="14" fontId="97" fillId="0" borderId="12" xfId="0" applyNumberFormat="1" applyFont="1" applyBorder="1" applyAlignment="1" applyProtection="1">
      <alignment horizontal="center" vertical="center"/>
      <protection hidden="1"/>
    </xf>
    <xf numFmtId="0" fontId="98" fillId="0" borderId="0" xfId="0" applyFont="1" applyAlignment="1" applyProtection="1">
      <alignment/>
      <protection hidden="1"/>
    </xf>
    <xf numFmtId="0" fontId="99" fillId="0" borderId="0" xfId="0" applyFont="1" applyAlignment="1" applyProtection="1">
      <alignment/>
      <protection hidden="1"/>
    </xf>
    <xf numFmtId="14" fontId="94" fillId="0" borderId="0" xfId="0" applyNumberFormat="1" applyFont="1" applyAlignment="1" applyProtection="1">
      <alignment horizontal="center" vertical="center"/>
      <protection hidden="1"/>
    </xf>
    <xf numFmtId="14" fontId="100" fillId="0" borderId="47" xfId="0" applyNumberFormat="1" applyFont="1" applyBorder="1" applyAlignment="1" applyProtection="1">
      <alignment horizontal="center" vertical="center"/>
      <protection hidden="1"/>
    </xf>
    <xf numFmtId="0" fontId="98" fillId="0" borderId="4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98" fillId="0" borderId="0" xfId="0" applyFont="1" applyBorder="1" applyAlignment="1" applyProtection="1">
      <alignment/>
      <protection hidden="1"/>
    </xf>
    <xf numFmtId="0" fontId="92" fillId="0" borderId="0" xfId="0" applyFont="1" applyBorder="1" applyAlignment="1" applyProtection="1">
      <alignment/>
      <protection hidden="1"/>
    </xf>
    <xf numFmtId="0" fontId="101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99" fillId="0" borderId="0" xfId="0" applyFont="1" applyBorder="1" applyAlignment="1" applyProtection="1">
      <alignment vertical="center"/>
      <protection hidden="1"/>
    </xf>
    <xf numFmtId="0" fontId="0" fillId="0" borderId="48" xfId="0" applyBorder="1" applyAlignment="1" applyProtection="1">
      <alignment/>
      <protection hidden="1"/>
    </xf>
    <xf numFmtId="0" fontId="0" fillId="0" borderId="0" xfId="0" applyBorder="1" applyAlignment="1">
      <alignment/>
    </xf>
    <xf numFmtId="9" fontId="18" fillId="38" borderId="11" xfId="51" applyFont="1" applyFill="1" applyBorder="1" applyAlignment="1" applyProtection="1">
      <alignment horizontal="center" vertical="center"/>
      <protection hidden="1"/>
    </xf>
    <xf numFmtId="9" fontId="18" fillId="38" borderId="12" xfId="51" applyFont="1" applyFill="1" applyBorder="1" applyAlignment="1" applyProtection="1">
      <alignment horizontal="center" vertical="center"/>
      <protection hidden="1"/>
    </xf>
    <xf numFmtId="0" fontId="0" fillId="49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14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50" borderId="49" xfId="0" applyFont="1" applyFill="1" applyBorder="1" applyAlignment="1" applyProtection="1">
      <alignment vertical="center" wrapText="1"/>
      <protection hidden="1"/>
    </xf>
    <xf numFmtId="14" fontId="5" fillId="50" borderId="4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1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43" borderId="13" xfId="0" applyFont="1" applyFill="1" applyBorder="1" applyAlignment="1" applyProtection="1">
      <alignment horizontal="center" vertical="center"/>
      <protection hidden="1"/>
    </xf>
    <xf numFmtId="0" fontId="8" fillId="40" borderId="15" xfId="0" applyFont="1" applyFill="1" applyBorder="1" applyAlignment="1" applyProtection="1">
      <alignment horizontal="center" vertical="center"/>
      <protection hidden="1"/>
    </xf>
    <xf numFmtId="0" fontId="8" fillId="40" borderId="13" xfId="0" applyFont="1" applyFill="1" applyBorder="1" applyAlignment="1" applyProtection="1">
      <alignment horizontal="center" vertical="center"/>
      <protection hidden="1"/>
    </xf>
    <xf numFmtId="0" fontId="36" fillId="43" borderId="30" xfId="0" applyFont="1" applyFill="1" applyBorder="1" applyAlignment="1" applyProtection="1">
      <alignment horizontal="center"/>
      <protection hidden="1"/>
    </xf>
    <xf numFmtId="0" fontId="36" fillId="43" borderId="31" xfId="0" applyFont="1" applyFill="1" applyBorder="1" applyAlignment="1" applyProtection="1">
      <alignment horizontal="center"/>
      <protection hidden="1"/>
    </xf>
    <xf numFmtId="0" fontId="36" fillId="43" borderId="32" xfId="0" applyFont="1" applyFill="1" applyBorder="1" applyAlignment="1" applyProtection="1">
      <alignment horizontal="center"/>
      <protection hidden="1"/>
    </xf>
    <xf numFmtId="9" fontId="17" fillId="0" borderId="36" xfId="51" applyFont="1" applyFill="1" applyBorder="1" applyAlignment="1" applyProtection="1">
      <alignment horizontal="center" vertical="center"/>
      <protection hidden="1"/>
    </xf>
    <xf numFmtId="9" fontId="17" fillId="0" borderId="37" xfId="51" applyFont="1" applyFill="1" applyBorder="1" applyAlignment="1" applyProtection="1">
      <alignment horizontal="center" vertical="center"/>
      <protection hidden="1"/>
    </xf>
    <xf numFmtId="9" fontId="17" fillId="0" borderId="41" xfId="51" applyFont="1" applyFill="1" applyBorder="1" applyAlignment="1" applyProtection="1">
      <alignment horizontal="center" vertical="center"/>
      <protection hidden="1"/>
    </xf>
    <xf numFmtId="9" fontId="17" fillId="0" borderId="50" xfId="51" applyFont="1" applyFill="1" applyBorder="1" applyAlignment="1" applyProtection="1">
      <alignment horizontal="center" vertical="center"/>
      <protection hidden="1"/>
    </xf>
    <xf numFmtId="9" fontId="17" fillId="0" borderId="51" xfId="51" applyFont="1" applyFill="1" applyBorder="1" applyAlignment="1" applyProtection="1">
      <alignment horizontal="center" vertical="center"/>
      <protection hidden="1"/>
    </xf>
    <xf numFmtId="9" fontId="17" fillId="0" borderId="52" xfId="51" applyFont="1" applyFill="1" applyBorder="1" applyAlignment="1" applyProtection="1">
      <alignment horizontal="center" vertical="center"/>
      <protection hidden="1"/>
    </xf>
    <xf numFmtId="0" fontId="38" fillId="40" borderId="53" xfId="0" applyFont="1" applyFill="1" applyBorder="1" applyAlignment="1" applyProtection="1">
      <alignment horizontal="center" vertical="center"/>
      <protection hidden="1"/>
    </xf>
    <xf numFmtId="0" fontId="38" fillId="40" borderId="54" xfId="0" applyFont="1" applyFill="1" applyBorder="1" applyAlignment="1" applyProtection="1">
      <alignment horizontal="center" vertical="center"/>
      <protection hidden="1"/>
    </xf>
    <xf numFmtId="0" fontId="38" fillId="40" borderId="55" xfId="0" applyFont="1" applyFill="1" applyBorder="1" applyAlignment="1" applyProtection="1">
      <alignment horizontal="center" vertical="center"/>
      <protection hidden="1"/>
    </xf>
    <xf numFmtId="164" fontId="37" fillId="40" borderId="30" xfId="51" applyNumberFormat="1" applyFont="1" applyFill="1" applyBorder="1" applyAlignment="1" applyProtection="1">
      <alignment horizontal="center" vertical="center"/>
      <protection hidden="1"/>
    </xf>
    <xf numFmtId="164" fontId="37" fillId="40" borderId="31" xfId="51" applyNumberFormat="1" applyFont="1" applyFill="1" applyBorder="1" applyAlignment="1" applyProtection="1">
      <alignment horizontal="center" vertical="center"/>
      <protection hidden="1"/>
    </xf>
    <xf numFmtId="164" fontId="37" fillId="40" borderId="32" xfId="51" applyNumberFormat="1" applyFont="1" applyFill="1" applyBorder="1" applyAlignment="1" applyProtection="1">
      <alignment horizontal="center" vertical="center"/>
      <protection hidden="1"/>
    </xf>
    <xf numFmtId="0" fontId="38" fillId="40" borderId="30" xfId="0" applyFont="1" applyFill="1" applyBorder="1" applyAlignment="1" applyProtection="1">
      <alignment horizontal="center" vertical="center"/>
      <protection hidden="1"/>
    </xf>
    <xf numFmtId="0" fontId="38" fillId="40" borderId="31" xfId="0" applyFont="1" applyFill="1" applyBorder="1" applyAlignment="1" applyProtection="1">
      <alignment horizontal="center" vertical="center"/>
      <protection hidden="1"/>
    </xf>
    <xf numFmtId="0" fontId="38" fillId="40" borderId="32" xfId="0" applyFont="1" applyFill="1" applyBorder="1" applyAlignment="1" applyProtection="1">
      <alignment horizontal="center" vertical="center"/>
      <protection hidden="1"/>
    </xf>
    <xf numFmtId="0" fontId="36" fillId="0" borderId="53" xfId="0" applyFont="1" applyBorder="1" applyAlignment="1" applyProtection="1">
      <alignment horizontal="center"/>
      <protection hidden="1"/>
    </xf>
    <xf numFmtId="0" fontId="36" fillId="0" borderId="54" xfId="0" applyFont="1" applyBorder="1" applyAlignment="1" applyProtection="1">
      <alignment horizontal="center"/>
      <protection hidden="1"/>
    </xf>
    <xf numFmtId="0" fontId="36" fillId="0" borderId="55" xfId="0" applyFont="1" applyBorder="1" applyAlignment="1" applyProtection="1">
      <alignment horizontal="center"/>
      <protection hidden="1"/>
    </xf>
    <xf numFmtId="0" fontId="36" fillId="0" borderId="30" xfId="0" applyFont="1" applyBorder="1" applyAlignment="1" applyProtection="1">
      <alignment horizontal="center"/>
      <protection hidden="1"/>
    </xf>
    <xf numFmtId="0" fontId="36" fillId="0" borderId="31" xfId="0" applyFont="1" applyBorder="1" applyAlignment="1" applyProtection="1">
      <alignment horizontal="center"/>
      <protection hidden="1"/>
    </xf>
    <xf numFmtId="0" fontId="36" fillId="0" borderId="32" xfId="0" applyFont="1" applyBorder="1" applyAlignment="1" applyProtection="1">
      <alignment horizontal="center"/>
      <protection hidden="1"/>
    </xf>
    <xf numFmtId="164" fontId="39" fillId="40" borderId="53" xfId="51" applyNumberFormat="1" applyFont="1" applyFill="1" applyBorder="1" applyAlignment="1" applyProtection="1">
      <alignment horizontal="center" vertical="center"/>
      <protection hidden="1"/>
    </xf>
    <xf numFmtId="164" fontId="39" fillId="40" borderId="54" xfId="51" applyNumberFormat="1" applyFont="1" applyFill="1" applyBorder="1" applyAlignment="1" applyProtection="1">
      <alignment horizontal="center" vertical="center"/>
      <protection hidden="1"/>
    </xf>
    <xf numFmtId="164" fontId="39" fillId="40" borderId="55" xfId="51" applyNumberFormat="1" applyFont="1" applyFill="1" applyBorder="1" applyAlignment="1" applyProtection="1">
      <alignment horizontal="center" vertical="center"/>
      <protection hidden="1"/>
    </xf>
    <xf numFmtId="164" fontId="39" fillId="40" borderId="30" xfId="51" applyNumberFormat="1" applyFont="1" applyFill="1" applyBorder="1" applyAlignment="1" applyProtection="1">
      <alignment horizontal="center" vertical="center"/>
      <protection hidden="1"/>
    </xf>
    <xf numFmtId="164" fontId="39" fillId="40" borderId="31" xfId="51" applyNumberFormat="1" applyFont="1" applyFill="1" applyBorder="1" applyAlignment="1" applyProtection="1">
      <alignment horizontal="center" vertical="center"/>
      <protection hidden="1"/>
    </xf>
    <xf numFmtId="164" fontId="39" fillId="40" borderId="32" xfId="51" applyNumberFormat="1" applyFont="1" applyFill="1" applyBorder="1" applyAlignment="1" applyProtection="1">
      <alignment horizontal="center" vertical="center"/>
      <protection hidden="1"/>
    </xf>
    <xf numFmtId="0" fontId="36" fillId="0" borderId="53" xfId="0" applyFont="1" applyBorder="1" applyAlignment="1" applyProtection="1">
      <alignment horizontal="center"/>
      <protection hidden="1"/>
    </xf>
    <xf numFmtId="0" fontId="36" fillId="0" borderId="54" xfId="0" applyFont="1" applyBorder="1" applyAlignment="1" applyProtection="1">
      <alignment horizontal="center"/>
      <protection hidden="1"/>
    </xf>
    <xf numFmtId="0" fontId="36" fillId="0" borderId="55" xfId="0" applyFont="1" applyBorder="1" applyAlignment="1" applyProtection="1">
      <alignment horizontal="center"/>
      <protection hidden="1"/>
    </xf>
    <xf numFmtId="0" fontId="36" fillId="0" borderId="30" xfId="0" applyFont="1" applyBorder="1" applyAlignment="1" applyProtection="1">
      <alignment horizontal="center"/>
      <protection hidden="1"/>
    </xf>
    <xf numFmtId="0" fontId="36" fillId="0" borderId="31" xfId="0" applyFont="1" applyBorder="1" applyAlignment="1" applyProtection="1">
      <alignment horizontal="center"/>
      <protection hidden="1"/>
    </xf>
    <xf numFmtId="0" fontId="36" fillId="0" borderId="32" xfId="0" applyFont="1" applyBorder="1" applyAlignment="1" applyProtection="1">
      <alignment horizontal="center"/>
      <protection hidden="1"/>
    </xf>
    <xf numFmtId="14" fontId="18" fillId="46" borderId="37" xfId="0" applyNumberFormat="1" applyFont="1" applyFill="1" applyBorder="1" applyAlignment="1" applyProtection="1">
      <alignment horizontal="center" vertical="center" textRotation="90" wrapText="1"/>
      <protection hidden="1" locked="0"/>
    </xf>
    <xf numFmtId="9" fontId="17" fillId="33" borderId="37" xfId="51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 textRotation="90" wrapText="1"/>
      <protection hidden="1"/>
    </xf>
    <xf numFmtId="9" fontId="10" fillId="37" borderId="12" xfId="51" applyFont="1" applyFill="1" applyBorder="1" applyAlignment="1" applyProtection="1">
      <alignment horizontal="center" vertical="center"/>
      <protection hidden="1"/>
    </xf>
    <xf numFmtId="9" fontId="10" fillId="36" borderId="12" xfId="51" applyFont="1" applyFill="1" applyBorder="1" applyAlignment="1" applyProtection="1">
      <alignment horizontal="center" vertical="center"/>
      <protection hidden="1"/>
    </xf>
    <xf numFmtId="9" fontId="18" fillId="37" borderId="12" xfId="51" applyFont="1" applyFill="1" applyBorder="1" applyAlignment="1">
      <alignment horizontal="center" vertical="center"/>
    </xf>
    <xf numFmtId="9" fontId="18" fillId="36" borderId="12" xfId="51" applyFont="1" applyFill="1" applyBorder="1" applyAlignment="1">
      <alignment horizontal="center" vertical="center"/>
    </xf>
    <xf numFmtId="9" fontId="18" fillId="37" borderId="12" xfId="51" applyFont="1" applyFill="1" applyBorder="1" applyAlignment="1" applyProtection="1">
      <alignment horizontal="center" vertical="center"/>
      <protection hidden="1"/>
    </xf>
    <xf numFmtId="9" fontId="18" fillId="36" borderId="12" xfId="51" applyFont="1" applyFill="1" applyBorder="1" applyAlignment="1" applyProtection="1">
      <alignment horizontal="center" vertical="center"/>
      <protection hidden="1"/>
    </xf>
    <xf numFmtId="0" fontId="20" fillId="51" borderId="0" xfId="0" applyFont="1" applyFill="1" applyBorder="1" applyAlignment="1" applyProtection="1">
      <alignment horizontal="center" vertical="center" wrapText="1"/>
      <protection hidden="1"/>
    </xf>
    <xf numFmtId="9" fontId="40" fillId="51" borderId="11" xfId="51" applyFont="1" applyFill="1" applyBorder="1" applyAlignment="1" applyProtection="1">
      <alignment horizontal="center" vertical="center" wrapText="1"/>
      <protection hidden="1"/>
    </xf>
    <xf numFmtId="0" fontId="21" fillId="44" borderId="19" xfId="0" applyFont="1" applyFill="1" applyBorder="1" applyAlignment="1" applyProtection="1">
      <alignment horizontal="center" vertical="center"/>
      <protection hidden="1"/>
    </xf>
    <xf numFmtId="0" fontId="21" fillId="44" borderId="27" xfId="0" applyFont="1" applyFill="1" applyBorder="1" applyAlignment="1" applyProtection="1">
      <alignment horizontal="center" vertical="center"/>
      <protection hidden="1"/>
    </xf>
    <xf numFmtId="0" fontId="22" fillId="52" borderId="19" xfId="0" applyFont="1" applyFill="1" applyBorder="1" applyAlignment="1" applyProtection="1">
      <alignment horizontal="center" vertical="center"/>
      <protection hidden="1" locked="0"/>
    </xf>
    <xf numFmtId="0" fontId="22" fillId="52" borderId="56" xfId="0" applyFont="1" applyFill="1" applyBorder="1" applyAlignment="1" applyProtection="1">
      <alignment horizontal="center" vertical="center"/>
      <protection hidden="1" locked="0"/>
    </xf>
    <xf numFmtId="0" fontId="22" fillId="52" borderId="57" xfId="0" applyFont="1" applyFill="1" applyBorder="1" applyAlignment="1" applyProtection="1">
      <alignment horizontal="center" vertical="center"/>
      <protection hidden="1" locked="0"/>
    </xf>
    <xf numFmtId="0" fontId="9" fillId="36" borderId="19" xfId="0" applyFont="1" applyFill="1" applyBorder="1" applyAlignment="1" applyProtection="1">
      <alignment horizontal="center" vertical="center" wrapText="1"/>
      <protection hidden="1"/>
    </xf>
    <xf numFmtId="0" fontId="9" fillId="36" borderId="28" xfId="0" applyFont="1" applyFill="1" applyBorder="1" applyAlignment="1" applyProtection="1">
      <alignment horizontal="center" vertical="center" wrapText="1"/>
      <protection hidden="1"/>
    </xf>
    <xf numFmtId="0" fontId="9" fillId="36" borderId="27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49" fontId="8" fillId="0" borderId="0" xfId="0" applyNumberFormat="1" applyFont="1" applyFill="1" applyBorder="1" applyAlignment="1" applyProtection="1">
      <alignment horizontal="left" vertical="center" wrapText="1" shrinkToFi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19" fillId="36" borderId="30" xfId="0" applyFont="1" applyFill="1" applyBorder="1" applyAlignment="1" applyProtection="1">
      <alignment horizontal="center" vertical="center" wrapText="1"/>
      <protection hidden="1"/>
    </xf>
    <xf numFmtId="0" fontId="19" fillId="36" borderId="35" xfId="0" applyFont="1" applyFill="1" applyBorder="1" applyAlignment="1" applyProtection="1">
      <alignment horizontal="center" vertical="center" wrapText="1"/>
      <protection hidden="1"/>
    </xf>
    <xf numFmtId="0" fontId="19" fillId="36" borderId="58" xfId="0" applyFont="1" applyFill="1" applyBorder="1" applyAlignment="1" applyProtection="1">
      <alignment horizontal="center" vertical="center" wrapText="1"/>
      <protection hidden="1"/>
    </xf>
    <xf numFmtId="0" fontId="19" fillId="36" borderId="53" xfId="0" applyFont="1" applyFill="1" applyBorder="1" applyAlignment="1" applyProtection="1">
      <alignment horizontal="center" vertical="center" wrapText="1"/>
      <protection hidden="1"/>
    </xf>
    <xf numFmtId="0" fontId="102" fillId="0" borderId="47" xfId="0" applyFont="1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99" fillId="0" borderId="47" xfId="0" applyFont="1" applyBorder="1" applyAlignment="1" applyProtection="1">
      <alignment horizontal="left" vertical="center"/>
      <protection hidden="1"/>
    </xf>
    <xf numFmtId="14" fontId="103" fillId="0" borderId="47" xfId="0" applyNumberFormat="1" applyFont="1" applyBorder="1" applyAlignment="1" applyProtection="1">
      <alignment horizontal="center" vertical="center"/>
      <protection hidden="1"/>
    </xf>
    <xf numFmtId="0" fontId="96" fillId="0" borderId="0" xfId="0" applyFont="1" applyAlignment="1" applyProtection="1">
      <alignment horizontal="center" vertical="center"/>
      <protection hidden="1"/>
    </xf>
    <xf numFmtId="0" fontId="101" fillId="0" borderId="0" xfId="0" applyFont="1" applyAlignment="1" applyProtection="1">
      <alignment horizontal="center"/>
      <protection hidden="1"/>
    </xf>
    <xf numFmtId="0" fontId="99" fillId="0" borderId="0" xfId="0" applyFont="1" applyBorder="1" applyAlignment="1" applyProtection="1">
      <alignment horizontal="center" vertical="center"/>
      <protection hidden="1"/>
    </xf>
    <xf numFmtId="0" fontId="97" fillId="0" borderId="0" xfId="0" applyFont="1" applyAlignment="1" applyProtection="1">
      <alignment horizontal="left"/>
      <protection hidden="1"/>
    </xf>
    <xf numFmtId="17" fontId="97" fillId="0" borderId="0" xfId="0" applyNumberFormat="1" applyFont="1" applyAlignment="1" applyProtection="1">
      <alignment horizontal="right"/>
      <protection hidden="1"/>
    </xf>
    <xf numFmtId="0" fontId="97" fillId="0" borderId="0" xfId="0" applyFont="1" applyAlignment="1" applyProtection="1">
      <alignment horizontal="right"/>
      <protection hidden="1"/>
    </xf>
    <xf numFmtId="0" fontId="99" fillId="0" borderId="0" xfId="0" applyFont="1" applyBorder="1" applyAlignment="1" applyProtection="1">
      <alignment horizontal="left" vertical="center"/>
      <protection hidden="1"/>
    </xf>
    <xf numFmtId="0" fontId="92" fillId="0" borderId="0" xfId="0" applyFont="1" applyBorder="1" applyAlignment="1" applyProtection="1">
      <alignment horizontal="right"/>
      <protection hidden="1"/>
    </xf>
    <xf numFmtId="0" fontId="104" fillId="0" borderId="0" xfId="0" applyFont="1" applyAlignment="1" applyProtection="1">
      <alignment horizontal="center" vertical="center" wrapText="1"/>
      <protection hidden="1"/>
    </xf>
    <xf numFmtId="0" fontId="105" fillId="0" borderId="47" xfId="0" applyFont="1" applyBorder="1" applyAlignment="1" applyProtection="1">
      <alignment horizontal="right" vertical="center"/>
      <protection hidden="1"/>
    </xf>
    <xf numFmtId="0" fontId="25" fillId="53" borderId="59" xfId="0" applyFont="1" applyFill="1" applyBorder="1" applyAlignment="1" applyProtection="1">
      <alignment horizontal="center" vertical="center" wrapText="1"/>
      <protection hidden="1"/>
    </xf>
    <xf numFmtId="0" fontId="25" fillId="53" borderId="60" xfId="0" applyFont="1" applyFill="1" applyBorder="1" applyAlignment="1" applyProtection="1">
      <alignment horizontal="center" vertical="center" wrapText="1"/>
      <protection hidden="1"/>
    </xf>
    <xf numFmtId="0" fontId="25" fillId="53" borderId="61" xfId="0" applyFont="1" applyFill="1" applyBorder="1" applyAlignment="1" applyProtection="1">
      <alignment horizontal="center" vertical="center" wrapText="1"/>
      <protection hidden="1"/>
    </xf>
    <xf numFmtId="0" fontId="31" fillId="54" borderId="59" xfId="0" applyFont="1" applyFill="1" applyBorder="1" applyAlignment="1" applyProtection="1">
      <alignment horizontal="center" vertical="center"/>
      <protection hidden="1"/>
    </xf>
    <xf numFmtId="0" fontId="31" fillId="54" borderId="61" xfId="0" applyFont="1" applyFill="1" applyBorder="1" applyAlignment="1" applyProtection="1">
      <alignment horizontal="center" vertical="center"/>
      <protection hidden="1"/>
    </xf>
    <xf numFmtId="0" fontId="31" fillId="55" borderId="62" xfId="0" applyFont="1" applyFill="1" applyBorder="1" applyAlignment="1" applyProtection="1">
      <alignment horizontal="center" vertical="center"/>
      <protection hidden="1"/>
    </xf>
    <xf numFmtId="0" fontId="31" fillId="55" borderId="63" xfId="0" applyFont="1" applyFill="1" applyBorder="1" applyAlignment="1" applyProtection="1">
      <alignment horizontal="center" vertical="center"/>
      <protection hidden="1"/>
    </xf>
    <xf numFmtId="0" fontId="31" fillId="55" borderId="27" xfId="0" applyFont="1" applyFill="1" applyBorder="1" applyAlignment="1" applyProtection="1">
      <alignment horizontal="center" vertical="center"/>
      <protection hidden="1"/>
    </xf>
    <xf numFmtId="0" fontId="31" fillId="55" borderId="29" xfId="0" applyFont="1" applyFill="1" applyBorder="1" applyAlignment="1" applyProtection="1">
      <alignment horizontal="center" vertical="center"/>
      <protection hidden="1"/>
    </xf>
    <xf numFmtId="0" fontId="31" fillId="55" borderId="64" xfId="0" applyFont="1" applyFill="1" applyBorder="1" applyAlignment="1" applyProtection="1">
      <alignment horizontal="center" vertical="center"/>
      <protection hidden="1"/>
    </xf>
    <xf numFmtId="0" fontId="30" fillId="53" borderId="19" xfId="0" applyFont="1" applyFill="1" applyBorder="1" applyAlignment="1" applyProtection="1">
      <alignment horizontal="center" vertical="center"/>
      <protection hidden="1"/>
    </xf>
    <xf numFmtId="0" fontId="30" fillId="53" borderId="28" xfId="0" applyFont="1" applyFill="1" applyBorder="1" applyAlignment="1" applyProtection="1">
      <alignment horizontal="center" vertical="center"/>
      <protection hidden="1"/>
    </xf>
    <xf numFmtId="0" fontId="30" fillId="53" borderId="27" xfId="0" applyFont="1" applyFill="1" applyBorder="1" applyAlignment="1" applyProtection="1">
      <alignment horizontal="center" vertical="center"/>
      <protection hidden="1"/>
    </xf>
    <xf numFmtId="0" fontId="30" fillId="53" borderId="59" xfId="0" applyFont="1" applyFill="1" applyBorder="1" applyAlignment="1" applyProtection="1">
      <alignment horizontal="center" vertical="center"/>
      <protection hidden="1"/>
    </xf>
    <xf numFmtId="0" fontId="30" fillId="53" borderId="60" xfId="0" applyFont="1" applyFill="1" applyBorder="1" applyAlignment="1" applyProtection="1">
      <alignment horizontal="center" vertical="center"/>
      <protection hidden="1"/>
    </xf>
    <xf numFmtId="0" fontId="30" fillId="53" borderId="61" xfId="0" applyFont="1" applyFill="1" applyBorder="1" applyAlignment="1" applyProtection="1">
      <alignment horizontal="center" vertical="center"/>
      <protection hidden="1"/>
    </xf>
    <xf numFmtId="9" fontId="31" fillId="55" borderId="42" xfId="0" applyNumberFormat="1" applyFont="1" applyFill="1" applyBorder="1" applyAlignment="1" applyProtection="1">
      <alignment horizontal="center" vertical="center"/>
      <protection hidden="1"/>
    </xf>
    <xf numFmtId="9" fontId="31" fillId="55" borderId="64" xfId="0" applyNumberFormat="1" applyFont="1" applyFill="1" applyBorder="1" applyAlignment="1" applyProtection="1">
      <alignment horizontal="center" vertical="center"/>
      <protection hidden="1"/>
    </xf>
    <xf numFmtId="0" fontId="31" fillId="55" borderId="25" xfId="0" applyFont="1" applyFill="1" applyBorder="1" applyAlignment="1" applyProtection="1">
      <alignment horizontal="center" vertical="center"/>
      <protection hidden="1"/>
    </xf>
    <xf numFmtId="0" fontId="8" fillId="40" borderId="19" xfId="0" applyFont="1" applyFill="1" applyBorder="1" applyAlignment="1" applyProtection="1">
      <alignment horizontal="center" vertical="center"/>
      <protection hidden="1"/>
    </xf>
    <xf numFmtId="0" fontId="8" fillId="40" borderId="28" xfId="0" applyFont="1" applyFill="1" applyBorder="1" applyAlignment="1" applyProtection="1">
      <alignment horizontal="center" vertical="center"/>
      <protection hidden="1"/>
    </xf>
    <xf numFmtId="0" fontId="8" fillId="40" borderId="27" xfId="0" applyFont="1" applyFill="1" applyBorder="1" applyAlignment="1" applyProtection="1">
      <alignment horizontal="center" vertical="center"/>
      <protection hidden="1"/>
    </xf>
    <xf numFmtId="0" fontId="31" fillId="55" borderId="19" xfId="0" applyFont="1" applyFill="1" applyBorder="1" applyAlignment="1" applyProtection="1">
      <alignment horizontal="center" vertical="center"/>
      <protection hidden="1"/>
    </xf>
    <xf numFmtId="0" fontId="31" fillId="55" borderId="13" xfId="0" applyFont="1" applyFill="1" applyBorder="1" applyAlignment="1" applyProtection="1">
      <alignment horizontal="center" vertical="center"/>
      <protection hidden="1"/>
    </xf>
    <xf numFmtId="0" fontId="31" fillId="55" borderId="15" xfId="0" applyFont="1" applyFill="1" applyBorder="1" applyAlignment="1" applyProtection="1">
      <alignment horizontal="center" vertical="center"/>
      <protection hidden="1"/>
    </xf>
    <xf numFmtId="0" fontId="31" fillId="55" borderId="60" xfId="0" applyFont="1" applyFill="1" applyBorder="1" applyAlignment="1" applyProtection="1">
      <alignment horizontal="center" vertical="center"/>
      <protection hidden="1"/>
    </xf>
    <xf numFmtId="0" fontId="31" fillId="55" borderId="61" xfId="0" applyFont="1" applyFill="1" applyBorder="1" applyAlignment="1" applyProtection="1">
      <alignment horizontal="center" vertical="center"/>
      <protection hidden="1"/>
    </xf>
    <xf numFmtId="0" fontId="24" fillId="56" borderId="12" xfId="0" applyFont="1" applyFill="1" applyBorder="1" applyAlignment="1" applyProtection="1">
      <alignment horizontal="center" vertical="center"/>
      <protection hidden="1"/>
    </xf>
    <xf numFmtId="0" fontId="31" fillId="40" borderId="13" xfId="0" applyFont="1" applyFill="1" applyBorder="1" applyAlignment="1" applyProtection="1">
      <alignment horizontal="center" vertical="center"/>
      <protection hidden="1"/>
    </xf>
    <xf numFmtId="0" fontId="31" fillId="40" borderId="28" xfId="0" applyFont="1" applyFill="1" applyBorder="1" applyAlignment="1" applyProtection="1">
      <alignment horizontal="center" vertical="center"/>
      <protection hidden="1"/>
    </xf>
    <xf numFmtId="0" fontId="31" fillId="40" borderId="15" xfId="0" applyFont="1" applyFill="1" applyBorder="1" applyAlignment="1" applyProtection="1">
      <alignment horizontal="center" vertical="center"/>
      <protection hidden="1"/>
    </xf>
    <xf numFmtId="9" fontId="8" fillId="19" borderId="12" xfId="0" applyNumberFormat="1" applyFont="1" applyFill="1" applyBorder="1" applyAlignment="1" applyProtection="1">
      <alignment horizontal="center" vertical="center"/>
      <protection hidden="1"/>
    </xf>
    <xf numFmtId="0" fontId="8" fillId="19" borderId="12" xfId="0" applyFont="1" applyFill="1" applyBorder="1" applyAlignment="1" applyProtection="1">
      <alignment horizontal="center" vertical="center"/>
      <protection hidden="1"/>
    </xf>
    <xf numFmtId="0" fontId="8" fillId="12" borderId="12" xfId="0" applyFont="1" applyFill="1" applyBorder="1" applyAlignment="1" applyProtection="1">
      <alignment horizontal="center" vertical="center"/>
      <protection hidden="1"/>
    </xf>
    <xf numFmtId="0" fontId="31" fillId="40" borderId="24" xfId="0" applyFont="1" applyFill="1" applyBorder="1" applyAlignment="1" applyProtection="1">
      <alignment horizontal="right" vertical="center"/>
      <protection hidden="1"/>
    </xf>
    <xf numFmtId="0" fontId="31" fillId="40" borderId="65" xfId="0" applyFont="1" applyFill="1" applyBorder="1" applyAlignment="1" applyProtection="1">
      <alignment horizontal="right" vertical="center"/>
      <protection hidden="1"/>
    </xf>
    <xf numFmtId="0" fontId="35" fillId="39" borderId="30" xfId="0" applyFont="1" applyFill="1" applyBorder="1" applyAlignment="1" applyProtection="1">
      <alignment horizontal="center" vertical="center"/>
      <protection hidden="1"/>
    </xf>
    <xf numFmtId="0" fontId="35" fillId="39" borderId="53" xfId="0" applyFont="1" applyFill="1" applyBorder="1" applyAlignment="1" applyProtection="1">
      <alignment horizontal="center" vertical="center"/>
      <protection hidden="1"/>
    </xf>
    <xf numFmtId="0" fontId="35" fillId="39" borderId="35" xfId="0" applyFont="1" applyFill="1" applyBorder="1" applyAlignment="1" applyProtection="1">
      <alignment horizontal="center" vertical="center"/>
      <protection hidden="1"/>
    </xf>
    <xf numFmtId="0" fontId="35" fillId="39" borderId="36" xfId="0" applyFont="1" applyFill="1" applyBorder="1" applyAlignment="1" applyProtection="1">
      <alignment horizontal="center" vertical="center"/>
      <protection hidden="1"/>
    </xf>
    <xf numFmtId="0" fontId="24" fillId="57" borderId="12" xfId="0" applyFont="1" applyFill="1" applyBorder="1" applyAlignment="1" applyProtection="1">
      <alignment horizontal="center" vertical="center"/>
      <protection hidden="1"/>
    </xf>
    <xf numFmtId="0" fontId="31" fillId="40" borderId="26" xfId="0" applyFont="1" applyFill="1" applyBorder="1" applyAlignment="1" applyProtection="1">
      <alignment horizontal="left" vertical="center"/>
      <protection hidden="1"/>
    </xf>
    <xf numFmtId="0" fontId="31" fillId="40" borderId="66" xfId="0" applyFont="1" applyFill="1" applyBorder="1" applyAlignment="1" applyProtection="1">
      <alignment horizontal="left" vertical="center"/>
      <protection hidden="1"/>
    </xf>
    <xf numFmtId="0" fontId="35" fillId="39" borderId="59" xfId="0" applyFont="1" applyFill="1" applyBorder="1" applyAlignment="1" applyProtection="1">
      <alignment horizontal="center" vertical="center" wrapText="1"/>
      <protection hidden="1"/>
    </xf>
    <xf numFmtId="0" fontId="35" fillId="39" borderId="61" xfId="0" applyFont="1" applyFill="1" applyBorder="1" applyAlignment="1" applyProtection="1">
      <alignment horizontal="center" vertical="center" wrapText="1"/>
      <protection hidden="1"/>
    </xf>
    <xf numFmtId="0" fontId="8" fillId="58" borderId="12" xfId="0" applyFont="1" applyFill="1" applyBorder="1" applyAlignment="1" applyProtection="1">
      <alignment horizontal="center" vertical="center"/>
      <protection hidden="1"/>
    </xf>
    <xf numFmtId="0" fontId="35" fillId="39" borderId="67" xfId="0" applyFont="1" applyFill="1" applyBorder="1" applyAlignment="1" applyProtection="1">
      <alignment horizontal="center" vertical="center"/>
      <protection hidden="1"/>
    </xf>
    <xf numFmtId="0" fontId="35" fillId="39" borderId="66" xfId="0" applyFont="1" applyFill="1" applyBorder="1" applyAlignment="1" applyProtection="1">
      <alignment horizontal="center" vertical="center"/>
      <protection hidden="1"/>
    </xf>
    <xf numFmtId="0" fontId="27" fillId="41" borderId="68" xfId="0" applyFont="1" applyFill="1" applyBorder="1" applyAlignment="1" applyProtection="1">
      <alignment horizontal="center"/>
      <protection hidden="1" locked="0"/>
    </xf>
    <xf numFmtId="0" fontId="27" fillId="41" borderId="33" xfId="0" applyFont="1" applyFill="1" applyBorder="1" applyAlignment="1" applyProtection="1">
      <alignment horizontal="center"/>
      <protection hidden="1" locked="0"/>
    </xf>
    <xf numFmtId="0" fontId="27" fillId="41" borderId="34" xfId="0" applyFont="1" applyFill="1" applyBorder="1" applyAlignment="1" applyProtection="1">
      <alignment horizontal="center"/>
      <protection hidden="1" locked="0"/>
    </xf>
    <xf numFmtId="0" fontId="106" fillId="59" borderId="30" xfId="0" applyFont="1" applyFill="1" applyBorder="1" applyAlignment="1">
      <alignment horizontal="center"/>
    </xf>
    <xf numFmtId="0" fontId="106" fillId="59" borderId="36" xfId="0" applyFont="1" applyFill="1" applyBorder="1" applyAlignment="1">
      <alignment horizontal="center"/>
    </xf>
    <xf numFmtId="0" fontId="106" fillId="59" borderId="32" xfId="0" applyFont="1" applyFill="1" applyBorder="1" applyAlignment="1">
      <alignment horizontal="center"/>
    </xf>
    <xf numFmtId="0" fontId="106" fillId="59" borderId="41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42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theme="8" tint="0.5999600291252136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3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0033"/>
      <rgbColor rgb="00800000"/>
      <rgbColor rgb="00008000"/>
      <rgbColor rgb="00000080"/>
      <rgbColor rgb="00808000"/>
      <rgbColor rgb="00800080"/>
      <rgbColor rgb="00DDDDD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5F5"/>
      <rgbColor rgb="00CCFFCC"/>
      <rgbColor rgb="00FFFF99"/>
      <rgbColor rgb="0099CCFF"/>
      <rgbColor rgb="00CC99FF"/>
      <rgbColor rgb="00DBE4F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du palier 1</a:t>
            </a:r>
          </a:p>
        </c:rich>
      </c:tx>
      <c:layout>
        <c:manualLayout>
          <c:xMode val="factor"/>
          <c:yMode val="factor"/>
          <c:x val="-0.376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07475"/>
          <c:w val="0.9685"/>
          <c:h val="0.90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'Bilan élève'!$B$4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'Bilan élève'!$A$5:$A$21</c:f>
              <c:strCache/>
            </c:strRef>
          </c:cat>
          <c:val>
            <c:numRef>
              <c:f>'Bilan élève'!$B$5:$B$21</c:f>
              <c:numCache/>
            </c:numRef>
          </c:val>
        </c:ser>
        <c:overlap val="10"/>
        <c:gapWidth val="30"/>
        <c:axId val="13864514"/>
        <c:axId val="57671763"/>
      </c:barChart>
      <c:catAx>
        <c:axId val="138645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45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du palier 1 - 2013/2014</a:t>
            </a:r>
          </a:p>
        </c:rich>
      </c:tx>
      <c:layout>
        <c:manualLayout>
          <c:xMode val="factor"/>
          <c:yMode val="factor"/>
          <c:x val="-0.345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475"/>
          <c:w val="0.97225"/>
          <c:h val="0.90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'Bilan élève'!$B$4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'Bilan élève'!$A$5:$A$21</c:f>
              <c:strCache>
                <c:ptCount val="17"/>
                <c:pt idx="0">
                  <c:v>La maîtrise de la langue française</c:v>
                </c:pt>
                <c:pt idx="1">
                  <c:v>Dire - 3 items</c:v>
                </c:pt>
                <c:pt idx="2">
                  <c:v>Lire - 5 items</c:v>
                </c:pt>
                <c:pt idx="3">
                  <c:v>Écrire - 3 items</c:v>
                </c:pt>
                <c:pt idx="4">
                  <c:v>Étude de la langue - vocabulaire - 5 items</c:v>
                </c:pt>
                <c:pt idx="5">
                  <c:v>Étude de la langue - grammaire - 4 items</c:v>
                </c:pt>
                <c:pt idx="6">
                  <c:v>Étude de la langue - orthographe - 3 items</c:v>
                </c:pt>
                <c:pt idx="8">
                  <c:v>Les principaux éléments de mathématiques</c:v>
                </c:pt>
                <c:pt idx="9">
                  <c:v>Nombre et calculs - 8 items</c:v>
                </c:pt>
                <c:pt idx="10">
                  <c:v>Géométrie - 6 items</c:v>
                </c:pt>
                <c:pt idx="11">
                  <c:v>Grandeurs et mesures - 3 items</c:v>
                </c:pt>
                <c:pt idx="12">
                  <c:v>Organisation et gestion de données - 2 items</c:v>
                </c:pt>
                <c:pt idx="14">
                  <c:v>Les compétences sociales et civiques</c:v>
                </c:pt>
                <c:pt idx="15">
                  <c:v>Connaître les princ. et fond. de la vie C&amp;S - 1 item</c:v>
                </c:pt>
                <c:pt idx="16">
                  <c:v>Avoir un comportement responsable - 3 items</c:v>
                </c:pt>
              </c:strCache>
            </c:strRef>
          </c:cat>
          <c:val>
            <c:numRef>
              <c:f>'Bilan classe'!$B$5:$B$21</c:f>
              <c:numCache/>
            </c:numRef>
          </c:val>
        </c:ser>
        <c:overlap val="10"/>
        <c:gapWidth val="30"/>
        <c:axId val="49283820"/>
        <c:axId val="40901197"/>
      </c:barChart>
      <c:catAx>
        <c:axId val="492838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83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657225</xdr:colOff>
      <xdr:row>4</xdr:row>
      <xdr:rowOff>0</xdr:rowOff>
    </xdr:from>
    <xdr:ext cx="1628775" cy="352425"/>
    <xdr:sp>
      <xdr:nvSpPr>
        <xdr:cNvPr id="1" name="AutoShape 8"/>
        <xdr:cNvSpPr>
          <a:spLocks/>
        </xdr:cNvSpPr>
      </xdr:nvSpPr>
      <xdr:spPr>
        <a:xfrm>
          <a:off x="5334000" y="866775"/>
          <a:ext cx="1628775" cy="352425"/>
        </a:xfrm>
        <a:prstGeom prst="accentBorderCallout2">
          <a:avLst>
            <a:gd name="adj1" fmla="val -83134"/>
            <a:gd name="adj2" fmla="val 41888"/>
            <a:gd name="adj3" fmla="val -64171"/>
            <a:gd name="adj4" fmla="val -17569"/>
            <a:gd name="adj5" fmla="val -53148"/>
            <a:gd name="adj6" fmla="val -17569"/>
          </a:avLst>
        </a:prstGeom>
        <a:solidFill>
          <a:srgbClr val="FFFF99"/>
        </a:solidFill>
        <a:ln w="3175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666699"/>
              </a:solidFill>
              <a:latin typeface="Arial"/>
              <a:ea typeface="Arial"/>
              <a:cs typeface="Arial"/>
            </a:rPr>
            <a:t>Saisir les informations 
</a:t>
          </a:r>
          <a:r>
            <a:rPr lang="en-US" cap="none" sz="1000" b="1" i="0" u="none" baseline="0">
              <a:solidFill>
                <a:srgbClr val="666699"/>
              </a:solidFill>
              <a:latin typeface="Arial"/>
              <a:ea typeface="Arial"/>
              <a:cs typeface="Arial"/>
            </a:rPr>
            <a:t>dans les cellules bleues</a:t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152400</xdr:colOff>
      <xdr:row>9</xdr:row>
      <xdr:rowOff>180975</xdr:rowOff>
    </xdr:to>
    <xdr:sp>
      <xdr:nvSpPr>
        <xdr:cNvPr id="2" name="AutoShape 9"/>
        <xdr:cNvSpPr>
          <a:spLocks/>
        </xdr:cNvSpPr>
      </xdr:nvSpPr>
      <xdr:spPr>
        <a:xfrm>
          <a:off x="4676775" y="666750"/>
          <a:ext cx="152400" cy="990600"/>
        </a:xfrm>
        <a:prstGeom prst="rightBrace">
          <a:avLst>
            <a:gd name="adj1" fmla="val -50000"/>
            <a:gd name="adj2" fmla="val 1314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180975</xdr:rowOff>
    </xdr:from>
    <xdr:to>
      <xdr:col>2</xdr:col>
      <xdr:colOff>1038225</xdr:colOff>
      <xdr:row>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1343025</xdr:colOff>
      <xdr:row>0</xdr:row>
      <xdr:rowOff>180975</xdr:rowOff>
    </xdr:from>
    <xdr:to>
      <xdr:col>5</xdr:col>
      <xdr:colOff>161925</xdr:colOff>
      <xdr:row>0</xdr:row>
      <xdr:rowOff>180975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8097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847725</xdr:colOff>
      <xdr:row>0</xdr:row>
      <xdr:rowOff>238125</xdr:rowOff>
    </xdr:from>
    <xdr:to>
      <xdr:col>3</xdr:col>
      <xdr:colOff>523875</xdr:colOff>
      <xdr:row>1</xdr:row>
      <xdr:rowOff>0</xdr:rowOff>
    </xdr:to>
    <xdr:sp fLocksText="0">
      <xdr:nvSpPr>
        <xdr:cNvPr id="3" name="ZoneTexte 3"/>
        <xdr:cNvSpPr txBox="1">
          <a:spLocks noChangeArrowheads="1"/>
        </xdr:cNvSpPr>
      </xdr:nvSpPr>
      <xdr:spPr>
        <a:xfrm>
          <a:off x="1343025" y="238125"/>
          <a:ext cx="19526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809625</xdr:colOff>
      <xdr:row>1</xdr:row>
      <xdr:rowOff>28575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047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866775</xdr:colOff>
      <xdr:row>0</xdr:row>
      <xdr:rowOff>47625</xdr:rowOff>
    </xdr:from>
    <xdr:to>
      <xdr:col>6</xdr:col>
      <xdr:colOff>247650</xdr:colOff>
      <xdr:row>1</xdr:row>
      <xdr:rowOff>9525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47625"/>
          <a:ext cx="2000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57150</xdr:rowOff>
    </xdr:from>
    <xdr:to>
      <xdr:col>9</xdr:col>
      <xdr:colOff>638175</xdr:colOff>
      <xdr:row>21</xdr:row>
      <xdr:rowOff>142875</xdr:rowOff>
    </xdr:to>
    <xdr:graphicFrame>
      <xdr:nvGraphicFramePr>
        <xdr:cNvPr id="1" name="Graphique 3"/>
        <xdr:cNvGraphicFramePr/>
      </xdr:nvGraphicFramePr>
      <xdr:xfrm>
        <a:off x="4581525" y="400050"/>
        <a:ext cx="59245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4371975</xdr:colOff>
      <xdr:row>25</xdr:row>
      <xdr:rowOff>85725</xdr:rowOff>
    </xdr:to>
    <xdr:graphicFrame>
      <xdr:nvGraphicFramePr>
        <xdr:cNvPr id="1" name="Graphique 3"/>
        <xdr:cNvGraphicFramePr/>
      </xdr:nvGraphicFramePr>
      <xdr:xfrm>
        <a:off x="0" y="733425"/>
        <a:ext cx="87630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&#233;phane%20BOURGE\Bureau\Evaluations\Eval_CM2_2011\Ev3\CM2_2010_EV3_PR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Indicateurs"/>
      <sheetName val="Franç."/>
      <sheetName val="Maths"/>
      <sheetName val="Items Franç."/>
      <sheetName val="Items Maths"/>
      <sheetName val="Groupes de besoins 1"/>
      <sheetName val="Groupes de besoins 2"/>
    </sheetNames>
    <sheetDataSet>
      <sheetData sheetId="0">
        <row r="6">
          <cell r="A6">
            <v>129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showGridLines="0" showRowColHeaders="0" tabSelected="1" zoomScalePageLayoutView="0" workbookViewId="0" topLeftCell="A1">
      <selection activeCell="A2" sqref="A2"/>
    </sheetView>
  </sheetViews>
  <sheetFormatPr defaultColWidth="11.421875" defaultRowHeight="12.75"/>
  <cols>
    <col min="1" max="16384" width="11.421875" style="208" customWidth="1"/>
  </cols>
  <sheetData>
    <row r="1" spans="1:20" ht="12.75">
      <c r="A1" s="211" t="s">
        <v>209</v>
      </c>
      <c r="B1" s="212" t="s">
        <v>210</v>
      </c>
      <c r="C1" s="212" t="s">
        <v>211</v>
      </c>
      <c r="D1" s="212" t="s">
        <v>212</v>
      </c>
      <c r="E1" s="212" t="s">
        <v>208</v>
      </c>
      <c r="F1" s="212" t="s">
        <v>213</v>
      </c>
      <c r="G1" s="212" t="s">
        <v>214</v>
      </c>
      <c r="H1" s="212" t="s">
        <v>215</v>
      </c>
      <c r="I1" s="212" t="s">
        <v>216</v>
      </c>
      <c r="J1" s="212" t="s">
        <v>217</v>
      </c>
      <c r="K1" s="212" t="s">
        <v>218</v>
      </c>
      <c r="L1" s="212" t="s">
        <v>219</v>
      </c>
      <c r="M1" s="212" t="s">
        <v>220</v>
      </c>
      <c r="N1" s="212" t="s">
        <v>221</v>
      </c>
      <c r="O1" s="212" t="s">
        <v>222</v>
      </c>
      <c r="P1" s="212" t="s">
        <v>223</v>
      </c>
      <c r="Q1" s="212" t="s">
        <v>224</v>
      </c>
      <c r="R1" s="212" t="s">
        <v>225</v>
      </c>
      <c r="S1" s="212" t="s">
        <v>226</v>
      </c>
      <c r="T1" s="212" t="s">
        <v>227</v>
      </c>
    </row>
    <row r="2" spans="1:20" ht="12.75">
      <c r="A2" s="213"/>
      <c r="B2" s="212"/>
      <c r="C2" s="213"/>
      <c r="D2" s="214"/>
      <c r="E2" s="213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:20" ht="12.75">
      <c r="A3" s="213"/>
      <c r="B3" s="212"/>
      <c r="C3" s="213"/>
      <c r="D3" s="214"/>
      <c r="E3" s="213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4" spans="1:20" ht="12.75">
      <c r="A4" s="213"/>
      <c r="B4" s="212"/>
      <c r="C4" s="213"/>
      <c r="D4" s="214"/>
      <c r="E4" s="213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</row>
    <row r="5" spans="1:20" ht="12.75">
      <c r="A5" s="213"/>
      <c r="B5" s="212"/>
      <c r="C5" s="213"/>
      <c r="D5" s="214"/>
      <c r="E5" s="213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</row>
    <row r="6" spans="1:20" ht="12.75">
      <c r="A6" s="213"/>
      <c r="B6" s="212"/>
      <c r="C6" s="213"/>
      <c r="D6" s="214"/>
      <c r="E6" s="213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</row>
    <row r="7" spans="1:20" ht="12.75">
      <c r="A7" s="213"/>
      <c r="B7" s="212"/>
      <c r="C7" s="213"/>
      <c r="D7" s="214"/>
      <c r="E7" s="213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0" ht="12.75">
      <c r="A8" s="213"/>
      <c r="B8" s="212"/>
      <c r="C8" s="213"/>
      <c r="D8" s="214"/>
      <c r="E8" s="213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</row>
    <row r="9" spans="1:20" ht="12.75">
      <c r="A9" s="213"/>
      <c r="B9" s="212"/>
      <c r="C9" s="213"/>
      <c r="D9" s="214"/>
      <c r="E9" s="213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</row>
    <row r="10" spans="1:20" ht="12.75">
      <c r="A10" s="213"/>
      <c r="B10" s="212"/>
      <c r="C10" s="213"/>
      <c r="D10" s="214"/>
      <c r="E10" s="213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</row>
    <row r="11" spans="1:20" ht="12.75">
      <c r="A11" s="213"/>
      <c r="B11" s="212"/>
      <c r="C11" s="213"/>
      <c r="D11" s="214"/>
      <c r="E11" s="213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</row>
    <row r="12" spans="1:20" ht="12.75">
      <c r="A12" s="213"/>
      <c r="B12" s="212"/>
      <c r="C12" s="213"/>
      <c r="D12" s="214"/>
      <c r="E12" s="213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</row>
    <row r="13" spans="1:20" ht="12.75">
      <c r="A13" s="213"/>
      <c r="B13" s="212"/>
      <c r="C13" s="213"/>
      <c r="D13" s="214"/>
      <c r="E13" s="213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</row>
    <row r="14" spans="1:20" ht="12.75">
      <c r="A14" s="213"/>
      <c r="B14" s="212"/>
      <c r="C14" s="213"/>
      <c r="D14" s="214"/>
      <c r="E14" s="213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</row>
    <row r="15" spans="1:20" ht="12.75">
      <c r="A15" s="213"/>
      <c r="B15" s="212"/>
      <c r="C15" s="213"/>
      <c r="D15" s="214"/>
      <c r="E15" s="213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</row>
    <row r="16" spans="1:20" ht="12.75">
      <c r="A16" s="213"/>
      <c r="B16" s="212"/>
      <c r="C16" s="213"/>
      <c r="D16" s="214"/>
      <c r="E16" s="213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</row>
    <row r="17" spans="1:20" ht="12.75">
      <c r="A17" s="213"/>
      <c r="B17" s="212"/>
      <c r="C17" s="213"/>
      <c r="D17" s="214"/>
      <c r="E17" s="213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</row>
    <row r="18" spans="1:20" ht="12.75">
      <c r="A18" s="213"/>
      <c r="B18" s="212"/>
      <c r="C18" s="213"/>
      <c r="D18" s="214"/>
      <c r="E18" s="213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</row>
    <row r="19" spans="1:20" ht="12.75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</row>
    <row r="20" spans="1:20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</row>
    <row r="21" spans="1:20" ht="12.75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</row>
    <row r="22" spans="1:20" ht="12.75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</row>
    <row r="23" spans="1:20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</row>
    <row r="24" spans="1:20" ht="12.75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</row>
    <row r="25" spans="1:20" ht="12.7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</row>
    <row r="26" spans="1:20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</row>
    <row r="27" spans="1:20" ht="12.75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</row>
    <row r="28" spans="1:20" ht="12.75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</row>
    <row r="29" spans="1:20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</row>
    <row r="30" spans="1:20" ht="12.75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</row>
    <row r="31" spans="1:20" ht="12.75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</row>
    <row r="32" spans="1:20" ht="12.75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</row>
    <row r="33" spans="1:20" ht="12.75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</row>
    <row r="34" spans="1:20" ht="12.75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</row>
    <row r="35" spans="1:20" ht="12.75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</row>
    <row r="36" spans="1:20" ht="12.75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</row>
    <row r="37" spans="1:20" ht="12.75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</row>
    <row r="38" spans="1:20" ht="12.75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</row>
    <row r="39" spans="1:20" ht="12.75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</row>
    <row r="40" spans="1:20" ht="12.75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27"/>
  <sheetViews>
    <sheetView showGridLines="0" zoomScale="90" zoomScaleNormal="90" zoomScalePageLayoutView="0" workbookViewId="0" topLeftCell="B1">
      <pane xSplit="1" ySplit="2" topLeftCell="C3" activePane="bottomRight" state="frozen"/>
      <selection pane="topLeft" activeCell="B10" sqref="B10:D10"/>
      <selection pane="topRight" activeCell="B10" sqref="B10:D10"/>
      <selection pane="bottomLeft" activeCell="B10" sqref="B10:D10"/>
      <selection pane="bottomRight" activeCell="B1" sqref="B1"/>
    </sheetView>
  </sheetViews>
  <sheetFormatPr defaultColWidth="11.421875" defaultRowHeight="12.75"/>
  <cols>
    <col min="1" max="1" width="5.140625" style="98" hidden="1" customWidth="1"/>
    <col min="2" max="2" width="39.8515625" style="100" customWidth="1"/>
    <col min="3" max="37" width="4.7109375" style="102" customWidth="1"/>
    <col min="38" max="42" width="16.57421875" style="100" customWidth="1"/>
    <col min="43" max="16384" width="11.421875" style="100" customWidth="1"/>
  </cols>
  <sheetData>
    <row r="1" spans="2:42" ht="82.5" customHeight="1">
      <c r="B1" s="160" t="s">
        <v>180</v>
      </c>
      <c r="C1" s="153">
        <f>IF(Liste!$B$16&lt;&gt;"",Liste!$H$16,"")</f>
      </c>
      <c r="D1" s="154">
        <f>IF(Liste!$B$17&lt;&gt;"",Liste!$H$17,"")</f>
      </c>
      <c r="E1" s="154">
        <f>IF(Liste!$B$18&lt;&gt;"",Liste!$H$18,"")</f>
      </c>
      <c r="F1" s="154">
        <f>IF(Liste!$B$19&lt;&gt;"",Liste!$H$19,"")</f>
      </c>
      <c r="G1" s="154">
        <f>IF(Liste!$B20&lt;&gt;"",Liste!$H20,"")</f>
      </c>
      <c r="H1" s="154">
        <f>IF(Liste!$B21&lt;&gt;"",Liste!$H21,"")</f>
      </c>
      <c r="I1" s="154">
        <f>IF(Liste!$B22&lt;&gt;"",Liste!$H22,"")</f>
      </c>
      <c r="J1" s="154">
        <f>IF(Liste!$B23&lt;&gt;"",Liste!$H23,"")</f>
      </c>
      <c r="K1" s="154">
        <f>IF(Liste!$B24&lt;&gt;"",Liste!$H24,"")</f>
      </c>
      <c r="L1" s="154">
        <f>IF(Liste!$B25&lt;&gt;"",Liste!$H25,"")</f>
      </c>
      <c r="M1" s="154">
        <f>IF(Liste!$B26&lt;&gt;"",Liste!$H26,"")</f>
      </c>
      <c r="N1" s="154">
        <f>IF(Liste!$B27&lt;&gt;"",Liste!$H27,"")</f>
      </c>
      <c r="O1" s="154">
        <f>IF(Liste!$B28&lt;&gt;"",Liste!$H28,"")</f>
      </c>
      <c r="P1" s="154">
        <f>IF(Liste!$B29&lt;&gt;"",Liste!$H29,"")</f>
      </c>
      <c r="Q1" s="154">
        <f>IF(Liste!$B30&lt;&gt;"",Liste!$H30,"")</f>
      </c>
      <c r="R1" s="154">
        <f>IF(Liste!$B31&lt;&gt;"",Liste!$H31,"")</f>
      </c>
      <c r="S1" s="154">
        <f>IF(Liste!$B32&lt;&gt;"",Liste!$H32,"")</f>
      </c>
      <c r="T1" s="154">
        <f>IF(Liste!$B33&lt;&gt;"",Liste!$H33,"")</f>
      </c>
      <c r="U1" s="155">
        <f>IF(Liste!$B34&lt;&gt;"",Liste!$H34,"")</f>
      </c>
      <c r="V1" s="155">
        <f>IF(Liste!$B35&lt;&gt;"",Liste!$H35,"")</f>
      </c>
      <c r="W1" s="155">
        <f>IF(Liste!$B36&lt;&gt;"",Liste!$H36,"")</f>
      </c>
      <c r="X1" s="155">
        <f>IF(Liste!$B37&lt;&gt;"",Liste!$H37,"")</f>
      </c>
      <c r="Y1" s="155">
        <f>IF(Liste!$B38&lt;&gt;"",Liste!$H38,"")</f>
      </c>
      <c r="Z1" s="155">
        <f>IF(Liste!$B39&lt;&gt;"",Liste!$H39,"")</f>
      </c>
      <c r="AA1" s="155">
        <f>IF(Liste!$B40&lt;&gt;"",Liste!$H40,"")</f>
      </c>
      <c r="AB1" s="155">
        <f>IF(Liste!$B41&lt;&gt;"",Liste!$H41,"")</f>
      </c>
      <c r="AC1" s="155">
        <f>IF(Liste!$B42&lt;&gt;"",Liste!$H42,"")</f>
      </c>
      <c r="AD1" s="155">
        <f>IF(Liste!$B43&lt;&gt;"",Liste!$H43,"")</f>
      </c>
      <c r="AE1" s="155">
        <f>IF(Liste!$B44&lt;&gt;"",Liste!$H44,"")</f>
      </c>
      <c r="AF1" s="155">
        <f>IF(Liste!$B45&lt;&gt;"",Liste!$H45,"")</f>
      </c>
      <c r="AG1" s="155">
        <f>IF(Liste!$B46&lt;&gt;"",Liste!$H46,"")</f>
      </c>
      <c r="AH1" s="155">
        <f>IF(Liste!$B47&lt;&gt;"",Liste!$H47,"")</f>
      </c>
      <c r="AI1" s="155">
        <f>IF(Liste!$B48&lt;&gt;"",Liste!$H48,"")</f>
      </c>
      <c r="AJ1" s="156">
        <f>IF(Liste!$B49&lt;&gt;"",Liste!$H49,"")</f>
      </c>
      <c r="AK1" s="157"/>
      <c r="AL1" s="148"/>
      <c r="AM1" s="148"/>
      <c r="AN1" s="148"/>
      <c r="AO1" s="148"/>
      <c r="AP1" s="148"/>
    </row>
    <row r="2" spans="2:42" ht="6.75" customHeight="1">
      <c r="B2" s="6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7"/>
      <c r="AL2" s="148"/>
      <c r="AM2" s="148"/>
      <c r="AN2" s="148"/>
      <c r="AO2" s="148"/>
      <c r="AP2" s="148"/>
    </row>
    <row r="3" spans="2:42" ht="24.75" customHeight="1">
      <c r="B3" s="55" t="s">
        <v>130</v>
      </c>
      <c r="C3" s="101">
        <f>RC1!C45</f>
        <v>0</v>
      </c>
      <c r="D3" s="101">
        <f>RC1!D45</f>
        <v>0</v>
      </c>
      <c r="E3" s="101">
        <f>RC1!E45</f>
        <v>0</v>
      </c>
      <c r="F3" s="101">
        <f>RC1!F45</f>
        <v>0</v>
      </c>
      <c r="G3" s="101">
        <f>RC1!G45</f>
        <v>0</v>
      </c>
      <c r="H3" s="101">
        <f>RC1!H45</f>
        <v>0</v>
      </c>
      <c r="I3" s="101">
        <f>RC1!I45</f>
        <v>0</v>
      </c>
      <c r="J3" s="101">
        <f>RC1!J45</f>
        <v>0</v>
      </c>
      <c r="K3" s="101">
        <f>RC1!K45</f>
        <v>0</v>
      </c>
      <c r="L3" s="101">
        <f>RC1!L45</f>
        <v>0</v>
      </c>
      <c r="M3" s="101">
        <f>RC1!M45</f>
        <v>0</v>
      </c>
      <c r="N3" s="101">
        <f>RC1!N45</f>
        <v>0</v>
      </c>
      <c r="O3" s="101">
        <f>RC1!O45</f>
        <v>0</v>
      </c>
      <c r="P3" s="101">
        <f>RC1!P45</f>
        <v>0</v>
      </c>
      <c r="Q3" s="101">
        <f>RC1!Q45</f>
        <v>0</v>
      </c>
      <c r="R3" s="101">
        <f>RC1!R45</f>
        <v>0</v>
      </c>
      <c r="S3" s="101">
        <f>RC1!S45</f>
        <v>0</v>
      </c>
      <c r="T3" s="101">
        <f>RC1!T45</f>
        <v>0</v>
      </c>
      <c r="U3" s="101">
        <f>RC1!U45</f>
        <v>0</v>
      </c>
      <c r="V3" s="101">
        <f>RC1!V45</f>
        <v>0</v>
      </c>
      <c r="W3" s="101">
        <f>RC1!W45</f>
        <v>0</v>
      </c>
      <c r="X3" s="101">
        <f>RC1!X45</f>
        <v>0</v>
      </c>
      <c r="Y3" s="101">
        <f>RC1!Y45</f>
        <v>0</v>
      </c>
      <c r="Z3" s="101">
        <f>RC1!Z45</f>
        <v>0</v>
      </c>
      <c r="AA3" s="101">
        <f>RC1!AA45</f>
        <v>0</v>
      </c>
      <c r="AB3" s="101">
        <f>RC1!AB45</f>
        <v>0</v>
      </c>
      <c r="AC3" s="101">
        <f>RC1!AC45</f>
        <v>0</v>
      </c>
      <c r="AD3" s="101">
        <f>RC1!AD45</f>
        <v>0</v>
      </c>
      <c r="AE3" s="101">
        <f>RC1!AE45</f>
        <v>0</v>
      </c>
      <c r="AF3" s="101">
        <f>RC1!AF45</f>
        <v>0</v>
      </c>
      <c r="AG3" s="101">
        <f>RC1!AG45</f>
        <v>0</v>
      </c>
      <c r="AH3" s="101">
        <f>RC1!AH45</f>
        <v>0</v>
      </c>
      <c r="AI3" s="101">
        <f>RC1!AI45</f>
        <v>0</v>
      </c>
      <c r="AJ3" s="101">
        <f>RC1!AJ45</f>
        <v>0</v>
      </c>
      <c r="AK3" s="157"/>
      <c r="AL3" s="148"/>
      <c r="AM3" s="148"/>
      <c r="AN3" s="148"/>
      <c r="AO3" s="148"/>
      <c r="AP3" s="148"/>
    </row>
    <row r="4" spans="2:42" ht="3" customHeight="1">
      <c r="B4" s="269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157"/>
      <c r="AL4" s="148"/>
      <c r="AM4" s="148"/>
      <c r="AN4" s="148"/>
      <c r="AO4" s="148"/>
      <c r="AP4" s="148"/>
    </row>
    <row r="5" spans="1:42" s="102" customFormat="1" ht="24.75" customHeight="1">
      <c r="A5" s="103">
        <v>3</v>
      </c>
      <c r="B5" s="151" t="s">
        <v>66</v>
      </c>
      <c r="C5" s="101">
        <f>RC1!C3</f>
        <v>0</v>
      </c>
      <c r="D5" s="101">
        <f>RC1!D3</f>
        <v>0</v>
      </c>
      <c r="E5" s="101">
        <f>RC1!E3</f>
        <v>0</v>
      </c>
      <c r="F5" s="101">
        <f>RC1!F3</f>
        <v>0</v>
      </c>
      <c r="G5" s="101">
        <f>RC1!G3</f>
        <v>0</v>
      </c>
      <c r="H5" s="101">
        <f>RC1!H3</f>
        <v>0</v>
      </c>
      <c r="I5" s="101">
        <f>RC1!I3</f>
        <v>0</v>
      </c>
      <c r="J5" s="101">
        <f>RC1!J3</f>
        <v>0</v>
      </c>
      <c r="K5" s="101">
        <f>RC1!K3</f>
        <v>0</v>
      </c>
      <c r="L5" s="101">
        <f>RC1!L3</f>
        <v>0</v>
      </c>
      <c r="M5" s="101">
        <f>RC1!M3</f>
        <v>0</v>
      </c>
      <c r="N5" s="101">
        <f>RC1!N3</f>
        <v>0</v>
      </c>
      <c r="O5" s="101">
        <f>RC1!O3</f>
        <v>0</v>
      </c>
      <c r="P5" s="101">
        <f>RC1!P3</f>
        <v>0</v>
      </c>
      <c r="Q5" s="101">
        <f>RC1!Q3</f>
        <v>0</v>
      </c>
      <c r="R5" s="101">
        <f>RC1!R3</f>
        <v>0</v>
      </c>
      <c r="S5" s="101">
        <f>RC1!S3</f>
        <v>0</v>
      </c>
      <c r="T5" s="101">
        <f>RC1!T3</f>
        <v>0</v>
      </c>
      <c r="U5" s="101">
        <f>RC1!U3</f>
        <v>0</v>
      </c>
      <c r="V5" s="101">
        <f>RC1!V3</f>
        <v>0</v>
      </c>
      <c r="W5" s="101">
        <f>RC1!W3</f>
        <v>0</v>
      </c>
      <c r="X5" s="101">
        <f>RC1!X3</f>
        <v>0</v>
      </c>
      <c r="Y5" s="101">
        <f>RC1!Y3</f>
        <v>0</v>
      </c>
      <c r="Z5" s="101">
        <f>RC1!Z3</f>
        <v>0</v>
      </c>
      <c r="AA5" s="101">
        <f>RC1!AA3</f>
        <v>0</v>
      </c>
      <c r="AB5" s="101">
        <f>RC1!AB3</f>
        <v>0</v>
      </c>
      <c r="AC5" s="101">
        <f>RC1!AC3</f>
        <v>0</v>
      </c>
      <c r="AD5" s="101">
        <f>RC1!AD3</f>
        <v>0</v>
      </c>
      <c r="AE5" s="101">
        <f>RC1!AE3</f>
        <v>0</v>
      </c>
      <c r="AF5" s="101">
        <f>RC1!AF3</f>
        <v>0</v>
      </c>
      <c r="AG5" s="101">
        <f>RC1!AG3</f>
        <v>0</v>
      </c>
      <c r="AH5" s="101">
        <f>RC1!AH3</f>
        <v>0</v>
      </c>
      <c r="AI5" s="101">
        <f>RC1!AI3</f>
        <v>0</v>
      </c>
      <c r="AJ5" s="101">
        <f>RC1!AJ3</f>
        <v>0</v>
      </c>
      <c r="AK5" s="149"/>
      <c r="AL5" s="149"/>
      <c r="AM5" s="149"/>
      <c r="AN5" s="149"/>
      <c r="AO5" s="149"/>
      <c r="AP5" s="149"/>
    </row>
    <row r="6" spans="1:42" s="102" customFormat="1" ht="24.75" customHeight="1">
      <c r="A6" s="103">
        <v>5</v>
      </c>
      <c r="B6" s="151" t="s">
        <v>67</v>
      </c>
      <c r="C6" s="101">
        <f>RC1!C7</f>
        <v>0</v>
      </c>
      <c r="D6" s="101">
        <f>RC1!D7</f>
        <v>0</v>
      </c>
      <c r="E6" s="101">
        <f>RC1!E7</f>
        <v>0</v>
      </c>
      <c r="F6" s="101">
        <f>RC1!F7</f>
        <v>0</v>
      </c>
      <c r="G6" s="101">
        <f>RC1!G7</f>
        <v>0</v>
      </c>
      <c r="H6" s="101">
        <f>RC1!H7</f>
        <v>0</v>
      </c>
      <c r="I6" s="101">
        <f>RC1!I7</f>
        <v>0</v>
      </c>
      <c r="J6" s="101">
        <f>RC1!J7</f>
        <v>0</v>
      </c>
      <c r="K6" s="101">
        <f>RC1!K7</f>
        <v>0</v>
      </c>
      <c r="L6" s="101">
        <f>RC1!L7</f>
        <v>0</v>
      </c>
      <c r="M6" s="101">
        <f>RC1!M7</f>
        <v>0</v>
      </c>
      <c r="N6" s="101">
        <f>RC1!N7</f>
        <v>0</v>
      </c>
      <c r="O6" s="101">
        <f>RC1!O7</f>
        <v>0</v>
      </c>
      <c r="P6" s="101">
        <f>RC1!P7</f>
        <v>0</v>
      </c>
      <c r="Q6" s="101">
        <f>RC1!Q7</f>
        <v>0</v>
      </c>
      <c r="R6" s="101">
        <f>RC1!R7</f>
        <v>0</v>
      </c>
      <c r="S6" s="101">
        <f>RC1!S7</f>
        <v>0</v>
      </c>
      <c r="T6" s="101">
        <f>RC1!T7</f>
        <v>0</v>
      </c>
      <c r="U6" s="101">
        <f>RC1!U7</f>
        <v>0</v>
      </c>
      <c r="V6" s="101">
        <f>RC1!V7</f>
        <v>0</v>
      </c>
      <c r="W6" s="101">
        <f>RC1!W7</f>
        <v>0</v>
      </c>
      <c r="X6" s="101">
        <f>RC1!X7</f>
        <v>0</v>
      </c>
      <c r="Y6" s="101">
        <f>RC1!Y7</f>
        <v>0</v>
      </c>
      <c r="Z6" s="101">
        <f>RC1!Z7</f>
        <v>0</v>
      </c>
      <c r="AA6" s="101">
        <f>RC1!AA7</f>
        <v>0</v>
      </c>
      <c r="AB6" s="101">
        <f>RC1!AB7</f>
        <v>0</v>
      </c>
      <c r="AC6" s="101">
        <f>RC1!AC7</f>
        <v>0</v>
      </c>
      <c r="AD6" s="101">
        <f>RC1!AD7</f>
        <v>0</v>
      </c>
      <c r="AE6" s="101">
        <f>RC1!AE7</f>
        <v>0</v>
      </c>
      <c r="AF6" s="101">
        <f>RC1!AF7</f>
        <v>0</v>
      </c>
      <c r="AG6" s="101">
        <f>RC1!AG7</f>
        <v>0</v>
      </c>
      <c r="AH6" s="101">
        <f>RC1!AH7</f>
        <v>0</v>
      </c>
      <c r="AI6" s="101">
        <f>RC1!AI7</f>
        <v>0</v>
      </c>
      <c r="AJ6" s="101">
        <f>RC1!AJ7</f>
        <v>0</v>
      </c>
      <c r="AK6" s="149"/>
      <c r="AL6" s="149"/>
      <c r="AM6" s="149"/>
      <c r="AN6" s="149"/>
      <c r="AO6" s="149"/>
      <c r="AP6" s="149"/>
    </row>
    <row r="7" spans="1:42" s="102" customFormat="1" ht="24.75" customHeight="1">
      <c r="A7" s="103">
        <v>3</v>
      </c>
      <c r="B7" s="151" t="s">
        <v>68</v>
      </c>
      <c r="C7" s="101">
        <f>RC1!C13</f>
        <v>0</v>
      </c>
      <c r="D7" s="101">
        <f>RC1!D13</f>
        <v>0</v>
      </c>
      <c r="E7" s="101">
        <f>RC1!E13</f>
        <v>0</v>
      </c>
      <c r="F7" s="101">
        <f>RC1!F13</f>
        <v>0</v>
      </c>
      <c r="G7" s="101">
        <f>RC1!G13</f>
        <v>0</v>
      </c>
      <c r="H7" s="101">
        <f>RC1!H13</f>
        <v>0</v>
      </c>
      <c r="I7" s="101">
        <f>RC1!I13</f>
        <v>0</v>
      </c>
      <c r="J7" s="101">
        <f>RC1!J13</f>
        <v>0</v>
      </c>
      <c r="K7" s="101">
        <f>RC1!K13</f>
        <v>0</v>
      </c>
      <c r="L7" s="101">
        <f>RC1!L13</f>
        <v>0</v>
      </c>
      <c r="M7" s="101">
        <f>RC1!M13</f>
        <v>0</v>
      </c>
      <c r="N7" s="101">
        <f>RC1!N13</f>
        <v>0</v>
      </c>
      <c r="O7" s="101">
        <f>RC1!O13</f>
        <v>0</v>
      </c>
      <c r="P7" s="101">
        <f>RC1!P13</f>
        <v>0</v>
      </c>
      <c r="Q7" s="101">
        <f>RC1!Q13</f>
        <v>0</v>
      </c>
      <c r="R7" s="101">
        <f>RC1!R13</f>
        <v>0</v>
      </c>
      <c r="S7" s="101">
        <f>RC1!S13</f>
        <v>0</v>
      </c>
      <c r="T7" s="101">
        <f>RC1!T13</f>
        <v>0</v>
      </c>
      <c r="U7" s="101">
        <f>RC1!U13</f>
        <v>0</v>
      </c>
      <c r="V7" s="101">
        <f>RC1!V13</f>
        <v>0</v>
      </c>
      <c r="W7" s="101">
        <f>RC1!W13</f>
        <v>0</v>
      </c>
      <c r="X7" s="101">
        <f>RC1!X13</f>
        <v>0</v>
      </c>
      <c r="Y7" s="101">
        <f>RC1!Y13</f>
        <v>0</v>
      </c>
      <c r="Z7" s="101">
        <f>RC1!Z13</f>
        <v>0</v>
      </c>
      <c r="AA7" s="101">
        <f>RC1!AA13</f>
        <v>0</v>
      </c>
      <c r="AB7" s="101">
        <f>RC1!AB13</f>
        <v>0</v>
      </c>
      <c r="AC7" s="101">
        <f>RC1!AC13</f>
        <v>0</v>
      </c>
      <c r="AD7" s="101">
        <f>RC1!AD13</f>
        <v>0</v>
      </c>
      <c r="AE7" s="101">
        <f>RC1!AE13</f>
        <v>0</v>
      </c>
      <c r="AF7" s="101">
        <f>RC1!AF13</f>
        <v>0</v>
      </c>
      <c r="AG7" s="101">
        <f>RC1!AG13</f>
        <v>0</v>
      </c>
      <c r="AH7" s="101">
        <f>RC1!AH13</f>
        <v>0</v>
      </c>
      <c r="AI7" s="101">
        <f>RC1!AI13</f>
        <v>0</v>
      </c>
      <c r="AJ7" s="101">
        <f>RC1!AJ13</f>
        <v>0</v>
      </c>
      <c r="AK7" s="149"/>
      <c r="AL7" s="149"/>
      <c r="AM7" s="149"/>
      <c r="AN7" s="149"/>
      <c r="AO7" s="149"/>
      <c r="AP7" s="149"/>
    </row>
    <row r="8" spans="1:42" s="102" customFormat="1" ht="24.75" customHeight="1">
      <c r="A8" s="103">
        <v>5</v>
      </c>
      <c r="B8" s="151" t="s">
        <v>69</v>
      </c>
      <c r="C8" s="101">
        <f>RC1!C17</f>
        <v>0</v>
      </c>
      <c r="D8" s="101">
        <f>RC1!D17</f>
        <v>0</v>
      </c>
      <c r="E8" s="101">
        <f>RC1!E17</f>
        <v>0</v>
      </c>
      <c r="F8" s="101">
        <f>RC1!F17</f>
        <v>0</v>
      </c>
      <c r="G8" s="101">
        <f>RC1!G17</f>
        <v>0</v>
      </c>
      <c r="H8" s="101">
        <f>RC1!H17</f>
        <v>0</v>
      </c>
      <c r="I8" s="101">
        <f>RC1!I17</f>
        <v>0</v>
      </c>
      <c r="J8" s="101">
        <f>RC1!J17</f>
        <v>0</v>
      </c>
      <c r="K8" s="101">
        <f>RC1!K17</f>
        <v>0</v>
      </c>
      <c r="L8" s="101">
        <f>RC1!L17</f>
        <v>0</v>
      </c>
      <c r="M8" s="101">
        <f>RC1!M17</f>
        <v>0</v>
      </c>
      <c r="N8" s="101">
        <f>RC1!N17</f>
        <v>0</v>
      </c>
      <c r="O8" s="101">
        <f>RC1!O17</f>
        <v>0</v>
      </c>
      <c r="P8" s="101">
        <f>RC1!P17</f>
        <v>0</v>
      </c>
      <c r="Q8" s="101">
        <f>RC1!Q17</f>
        <v>0</v>
      </c>
      <c r="R8" s="101">
        <f>RC1!R17</f>
        <v>0</v>
      </c>
      <c r="S8" s="101">
        <f>RC1!S17</f>
        <v>0</v>
      </c>
      <c r="T8" s="101">
        <f>RC1!T17</f>
        <v>0</v>
      </c>
      <c r="U8" s="101">
        <f>RC1!U17</f>
        <v>0</v>
      </c>
      <c r="V8" s="101">
        <f>RC1!V17</f>
        <v>0</v>
      </c>
      <c r="W8" s="101">
        <f>RC1!W17</f>
        <v>0</v>
      </c>
      <c r="X8" s="101">
        <f>RC1!X17</f>
        <v>0</v>
      </c>
      <c r="Y8" s="101">
        <f>RC1!Y17</f>
        <v>0</v>
      </c>
      <c r="Z8" s="101">
        <f>RC1!Z17</f>
        <v>0</v>
      </c>
      <c r="AA8" s="101">
        <f>RC1!AA17</f>
        <v>0</v>
      </c>
      <c r="AB8" s="101">
        <f>RC1!AB17</f>
        <v>0</v>
      </c>
      <c r="AC8" s="101">
        <f>RC1!AC17</f>
        <v>0</v>
      </c>
      <c r="AD8" s="101">
        <f>RC1!AD17</f>
        <v>0</v>
      </c>
      <c r="AE8" s="101">
        <f>RC1!AE17</f>
        <v>0</v>
      </c>
      <c r="AF8" s="101">
        <f>RC1!AF17</f>
        <v>0</v>
      </c>
      <c r="AG8" s="101">
        <f>RC1!AG17</f>
        <v>0</v>
      </c>
      <c r="AH8" s="101">
        <f>RC1!AH17</f>
        <v>0</v>
      </c>
      <c r="AI8" s="101">
        <f>RC1!AI17</f>
        <v>0</v>
      </c>
      <c r="AJ8" s="101">
        <f>RC1!AJ17</f>
        <v>0</v>
      </c>
      <c r="AK8" s="149"/>
      <c r="AL8" s="149"/>
      <c r="AM8" s="149"/>
      <c r="AN8" s="149"/>
      <c r="AO8" s="149"/>
      <c r="AP8" s="149"/>
    </row>
    <row r="9" spans="1:42" s="102" customFormat="1" ht="24.75" customHeight="1">
      <c r="A9" s="103">
        <v>4</v>
      </c>
      <c r="B9" s="151" t="s">
        <v>70</v>
      </c>
      <c r="C9" s="101">
        <f>RC1!C23</f>
        <v>0</v>
      </c>
      <c r="D9" s="101">
        <f>RC1!D23</f>
        <v>0</v>
      </c>
      <c r="E9" s="101">
        <f>RC1!E23</f>
        <v>0</v>
      </c>
      <c r="F9" s="101">
        <f>RC1!F23</f>
        <v>0</v>
      </c>
      <c r="G9" s="101">
        <f>RC1!G23</f>
        <v>0</v>
      </c>
      <c r="H9" s="101">
        <f>RC1!H23</f>
        <v>0</v>
      </c>
      <c r="I9" s="101">
        <f>RC1!I23</f>
        <v>0</v>
      </c>
      <c r="J9" s="101">
        <f>RC1!J23</f>
        <v>0</v>
      </c>
      <c r="K9" s="101">
        <f>RC1!K23</f>
        <v>0</v>
      </c>
      <c r="L9" s="101">
        <f>RC1!L23</f>
        <v>0</v>
      </c>
      <c r="M9" s="101">
        <f>RC1!M23</f>
        <v>0</v>
      </c>
      <c r="N9" s="101">
        <f>RC1!N23</f>
        <v>0</v>
      </c>
      <c r="O9" s="101">
        <f>RC1!O23</f>
        <v>0</v>
      </c>
      <c r="P9" s="101">
        <f>RC1!P23</f>
        <v>0</v>
      </c>
      <c r="Q9" s="101">
        <f>RC1!Q23</f>
        <v>0</v>
      </c>
      <c r="R9" s="101">
        <f>RC1!R23</f>
        <v>0</v>
      </c>
      <c r="S9" s="101">
        <f>RC1!S23</f>
        <v>0</v>
      </c>
      <c r="T9" s="101">
        <f>RC1!T23</f>
        <v>0</v>
      </c>
      <c r="U9" s="101">
        <f>RC1!U23</f>
        <v>0</v>
      </c>
      <c r="V9" s="101">
        <f>RC1!V23</f>
        <v>0</v>
      </c>
      <c r="W9" s="101">
        <f>RC1!W23</f>
        <v>0</v>
      </c>
      <c r="X9" s="101">
        <f>RC1!X23</f>
        <v>0</v>
      </c>
      <c r="Y9" s="101">
        <f>RC1!Y23</f>
        <v>0</v>
      </c>
      <c r="Z9" s="101">
        <f>RC1!Z23</f>
        <v>0</v>
      </c>
      <c r="AA9" s="101">
        <f>RC1!AA23</f>
        <v>0</v>
      </c>
      <c r="AB9" s="101">
        <f>RC1!AB23</f>
        <v>0</v>
      </c>
      <c r="AC9" s="101">
        <f>RC1!AC23</f>
        <v>0</v>
      </c>
      <c r="AD9" s="101">
        <f>RC1!AD23</f>
        <v>0</v>
      </c>
      <c r="AE9" s="101">
        <f>RC1!AE23</f>
        <v>0</v>
      </c>
      <c r="AF9" s="101">
        <f>RC1!AF23</f>
        <v>0</v>
      </c>
      <c r="AG9" s="101">
        <f>RC1!AG23</f>
        <v>0</v>
      </c>
      <c r="AH9" s="101">
        <f>RC1!AH23</f>
        <v>0</v>
      </c>
      <c r="AI9" s="101">
        <f>RC1!AI23</f>
        <v>0</v>
      </c>
      <c r="AJ9" s="101">
        <f>RC1!AJ23</f>
        <v>0</v>
      </c>
      <c r="AK9" s="149"/>
      <c r="AL9" s="149"/>
      <c r="AM9" s="149"/>
      <c r="AN9" s="149"/>
      <c r="AO9" s="149"/>
      <c r="AP9" s="149"/>
    </row>
    <row r="10" spans="1:42" s="102" customFormat="1" ht="24.75" customHeight="1">
      <c r="A10" s="103">
        <v>3</v>
      </c>
      <c r="B10" s="152" t="s">
        <v>71</v>
      </c>
      <c r="C10" s="101">
        <f>RC1!C28</f>
        <v>0</v>
      </c>
      <c r="D10" s="101">
        <f>RC1!D28</f>
        <v>0</v>
      </c>
      <c r="E10" s="101">
        <f>RC1!E28</f>
        <v>0</v>
      </c>
      <c r="F10" s="101">
        <f>RC1!F28</f>
        <v>0</v>
      </c>
      <c r="G10" s="101">
        <f>RC1!G28</f>
        <v>0</v>
      </c>
      <c r="H10" s="101">
        <f>RC1!H28</f>
        <v>0</v>
      </c>
      <c r="I10" s="101">
        <f>RC1!I28</f>
        <v>0</v>
      </c>
      <c r="J10" s="101">
        <f>RC1!J28</f>
        <v>0</v>
      </c>
      <c r="K10" s="101">
        <f>RC1!K28</f>
        <v>0</v>
      </c>
      <c r="L10" s="101">
        <f>RC1!L28</f>
        <v>0</v>
      </c>
      <c r="M10" s="101">
        <f>RC1!M28</f>
        <v>0</v>
      </c>
      <c r="N10" s="101">
        <f>RC1!N28</f>
        <v>0</v>
      </c>
      <c r="O10" s="101">
        <f>RC1!O28</f>
        <v>0</v>
      </c>
      <c r="P10" s="101">
        <f>RC1!P28</f>
        <v>0</v>
      </c>
      <c r="Q10" s="101">
        <f>RC1!Q28</f>
        <v>0</v>
      </c>
      <c r="R10" s="101">
        <f>RC1!R28</f>
        <v>0</v>
      </c>
      <c r="S10" s="101">
        <f>RC1!S28</f>
        <v>0</v>
      </c>
      <c r="T10" s="101">
        <f>RC1!T28</f>
        <v>0</v>
      </c>
      <c r="U10" s="101">
        <f>RC1!U28</f>
        <v>0</v>
      </c>
      <c r="V10" s="101">
        <f>RC1!V28</f>
        <v>0</v>
      </c>
      <c r="W10" s="101">
        <f>RC1!W28</f>
        <v>0</v>
      </c>
      <c r="X10" s="101">
        <f>RC1!X28</f>
        <v>0</v>
      </c>
      <c r="Y10" s="101">
        <f>RC1!Y28</f>
        <v>0</v>
      </c>
      <c r="Z10" s="101">
        <f>RC1!Z28</f>
        <v>0</v>
      </c>
      <c r="AA10" s="101">
        <f>RC1!AA28</f>
        <v>0</v>
      </c>
      <c r="AB10" s="101">
        <f>RC1!AB28</f>
        <v>0</v>
      </c>
      <c r="AC10" s="101">
        <f>RC1!AC28</f>
        <v>0</v>
      </c>
      <c r="AD10" s="101">
        <f>RC1!AD28</f>
        <v>0</v>
      </c>
      <c r="AE10" s="101">
        <f>RC1!AE28</f>
        <v>0</v>
      </c>
      <c r="AF10" s="101">
        <f>RC1!AF28</f>
        <v>0</v>
      </c>
      <c r="AG10" s="101">
        <f>RC1!AG28</f>
        <v>0</v>
      </c>
      <c r="AH10" s="101">
        <f>RC1!AH28</f>
        <v>0</v>
      </c>
      <c r="AI10" s="101">
        <f>RC1!AI28</f>
        <v>0</v>
      </c>
      <c r="AJ10" s="101">
        <f>RC1!AJ28</f>
        <v>0</v>
      </c>
      <c r="AK10" s="149"/>
      <c r="AL10" s="149"/>
      <c r="AM10" s="149"/>
      <c r="AN10" s="149"/>
      <c r="AO10" s="149"/>
      <c r="AP10" s="149"/>
    </row>
    <row r="11" spans="1:42" s="102" customFormat="1" ht="6.75" customHeight="1">
      <c r="A11" s="150"/>
      <c r="B11" s="64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149"/>
      <c r="AL11" s="149"/>
      <c r="AM11" s="149"/>
      <c r="AN11" s="149"/>
      <c r="AO11" s="149"/>
      <c r="AP11" s="149"/>
    </row>
    <row r="12" spans="1:42" s="102" customFormat="1" ht="24.75" customHeight="1">
      <c r="A12" s="150"/>
      <c r="B12" s="161" t="s">
        <v>131</v>
      </c>
      <c r="C12" s="101">
        <f>RC3!C35</f>
        <v>0</v>
      </c>
      <c r="D12" s="101">
        <f>RC3!D35</f>
        <v>0</v>
      </c>
      <c r="E12" s="101">
        <f>RC3!E35</f>
        <v>0</v>
      </c>
      <c r="F12" s="101">
        <f>RC3!F35</f>
        <v>0</v>
      </c>
      <c r="G12" s="101">
        <f>RC3!G35</f>
        <v>0</v>
      </c>
      <c r="H12" s="101">
        <f>RC3!H35</f>
        <v>0</v>
      </c>
      <c r="I12" s="101">
        <f>RC3!I35</f>
        <v>0</v>
      </c>
      <c r="J12" s="101">
        <f>RC3!J35</f>
        <v>0</v>
      </c>
      <c r="K12" s="101">
        <f>RC3!K35</f>
        <v>0</v>
      </c>
      <c r="L12" s="101">
        <f>RC3!L35</f>
        <v>0</v>
      </c>
      <c r="M12" s="101">
        <f>RC3!M35</f>
        <v>0</v>
      </c>
      <c r="N12" s="101">
        <f>RC3!N35</f>
        <v>0</v>
      </c>
      <c r="O12" s="101">
        <f>RC3!O35</f>
        <v>0</v>
      </c>
      <c r="P12" s="101">
        <f>RC3!P35</f>
        <v>0</v>
      </c>
      <c r="Q12" s="101">
        <f>RC3!Q35</f>
        <v>0</v>
      </c>
      <c r="R12" s="101">
        <f>RC3!R35</f>
        <v>0</v>
      </c>
      <c r="S12" s="101">
        <f>RC3!S35</f>
        <v>0</v>
      </c>
      <c r="T12" s="101">
        <f>RC3!T35</f>
        <v>0</v>
      </c>
      <c r="U12" s="101">
        <f>RC3!U35</f>
        <v>0</v>
      </c>
      <c r="V12" s="101">
        <f>RC3!V35</f>
        <v>0</v>
      </c>
      <c r="W12" s="101">
        <f>RC3!W35</f>
        <v>0</v>
      </c>
      <c r="X12" s="101">
        <f>RC3!X35</f>
        <v>0</v>
      </c>
      <c r="Y12" s="101">
        <f>RC3!Y35</f>
        <v>0</v>
      </c>
      <c r="Z12" s="101">
        <f>RC3!Z35</f>
        <v>0</v>
      </c>
      <c r="AA12" s="101">
        <f>RC3!AA35</f>
        <v>0</v>
      </c>
      <c r="AB12" s="101">
        <f>RC3!AB35</f>
        <v>0</v>
      </c>
      <c r="AC12" s="101">
        <f>RC3!AC35</f>
        <v>0</v>
      </c>
      <c r="AD12" s="101">
        <f>RC3!AD35</f>
        <v>0</v>
      </c>
      <c r="AE12" s="101">
        <f>RC3!AE35</f>
        <v>0</v>
      </c>
      <c r="AF12" s="101">
        <f>RC3!AF35</f>
        <v>0</v>
      </c>
      <c r="AG12" s="101">
        <f>RC3!AG35</f>
        <v>0</v>
      </c>
      <c r="AH12" s="101">
        <f>RC3!AH35</f>
        <v>0</v>
      </c>
      <c r="AI12" s="101">
        <f>RC3!AI35</f>
        <v>0</v>
      </c>
      <c r="AJ12" s="101">
        <f>RC3!AJ35</f>
        <v>0</v>
      </c>
      <c r="AK12" s="149"/>
      <c r="AL12" s="149"/>
      <c r="AM12" s="149"/>
      <c r="AN12" s="149"/>
      <c r="AO12" s="149"/>
      <c r="AP12" s="149"/>
    </row>
    <row r="13" spans="1:42" s="102" customFormat="1" ht="2.25" customHeight="1">
      <c r="A13" s="150"/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149"/>
      <c r="AL13" s="149"/>
      <c r="AM13" s="149"/>
      <c r="AN13" s="149"/>
      <c r="AO13" s="149"/>
      <c r="AP13" s="149"/>
    </row>
    <row r="14" spans="2:42" ht="24.75" customHeight="1">
      <c r="B14" s="151" t="s">
        <v>80</v>
      </c>
      <c r="C14" s="101">
        <f>RC3!C3</f>
        <v>0</v>
      </c>
      <c r="D14" s="101">
        <f>RC3!D3</f>
        <v>0</v>
      </c>
      <c r="E14" s="101">
        <f>RC3!E3</f>
        <v>0</v>
      </c>
      <c r="F14" s="101">
        <f>RC3!F3</f>
        <v>0</v>
      </c>
      <c r="G14" s="101">
        <f>RC3!G3</f>
        <v>0</v>
      </c>
      <c r="H14" s="101">
        <f>RC3!H3</f>
        <v>0</v>
      </c>
      <c r="I14" s="101">
        <f>RC3!I3</f>
        <v>0</v>
      </c>
      <c r="J14" s="101">
        <f>RC3!J3</f>
        <v>0</v>
      </c>
      <c r="K14" s="101">
        <f>RC3!K3</f>
        <v>0</v>
      </c>
      <c r="L14" s="101">
        <f>RC3!L3</f>
        <v>0</v>
      </c>
      <c r="M14" s="101">
        <f>RC3!M3</f>
        <v>0</v>
      </c>
      <c r="N14" s="101">
        <f>RC3!N3</f>
        <v>0</v>
      </c>
      <c r="O14" s="101">
        <f>RC3!O3</f>
        <v>0</v>
      </c>
      <c r="P14" s="101">
        <f>RC3!P3</f>
        <v>0</v>
      </c>
      <c r="Q14" s="101">
        <f>RC3!Q3</f>
        <v>0</v>
      </c>
      <c r="R14" s="101">
        <f>RC3!R3</f>
        <v>0</v>
      </c>
      <c r="S14" s="101">
        <f>RC3!S3</f>
        <v>0</v>
      </c>
      <c r="T14" s="101">
        <f>RC3!T3</f>
        <v>0</v>
      </c>
      <c r="U14" s="101">
        <f>RC3!U3</f>
        <v>0</v>
      </c>
      <c r="V14" s="101">
        <f>RC3!V3</f>
        <v>0</v>
      </c>
      <c r="W14" s="101">
        <f>RC3!W3</f>
        <v>0</v>
      </c>
      <c r="X14" s="101">
        <f>RC3!X3</f>
        <v>0</v>
      </c>
      <c r="Y14" s="101">
        <f>RC3!Y3</f>
        <v>0</v>
      </c>
      <c r="Z14" s="101">
        <f>RC3!Z3</f>
        <v>0</v>
      </c>
      <c r="AA14" s="101">
        <f>RC3!AA3</f>
        <v>0</v>
      </c>
      <c r="AB14" s="101">
        <f>RC3!AB3</f>
        <v>0</v>
      </c>
      <c r="AC14" s="101">
        <f>RC3!AC3</f>
        <v>0</v>
      </c>
      <c r="AD14" s="101">
        <f>RC3!AD3</f>
        <v>0</v>
      </c>
      <c r="AE14" s="101">
        <f>RC3!AE3</f>
        <v>0</v>
      </c>
      <c r="AF14" s="101">
        <f>RC3!AF3</f>
        <v>0</v>
      </c>
      <c r="AG14" s="101">
        <f>RC3!AG3</f>
        <v>0</v>
      </c>
      <c r="AH14" s="101">
        <f>RC3!AH3</f>
        <v>0</v>
      </c>
      <c r="AI14" s="101">
        <f>RC3!AI3</f>
        <v>0</v>
      </c>
      <c r="AJ14" s="101">
        <f>RC3!AJ3</f>
        <v>0</v>
      </c>
      <c r="AK14" s="149"/>
      <c r="AL14" s="148"/>
      <c r="AM14" s="148"/>
      <c r="AN14" s="148"/>
      <c r="AO14" s="148"/>
      <c r="AP14" s="148"/>
    </row>
    <row r="15" spans="2:42" ht="24.75" customHeight="1">
      <c r="B15" s="151" t="s">
        <v>90</v>
      </c>
      <c r="C15" s="101">
        <f>RC3!C12</f>
        <v>0</v>
      </c>
      <c r="D15" s="101">
        <f>RC3!D12</f>
        <v>0</v>
      </c>
      <c r="E15" s="101">
        <f>RC3!E12</f>
        <v>0</v>
      </c>
      <c r="F15" s="101">
        <f>RC3!F12</f>
        <v>0</v>
      </c>
      <c r="G15" s="101">
        <f>RC3!G12</f>
        <v>0</v>
      </c>
      <c r="H15" s="101">
        <f>RC3!H12</f>
        <v>0</v>
      </c>
      <c r="I15" s="101">
        <f>RC3!I12</f>
        <v>0</v>
      </c>
      <c r="J15" s="101">
        <f>RC3!J12</f>
        <v>0</v>
      </c>
      <c r="K15" s="101">
        <f>RC3!K12</f>
        <v>0</v>
      </c>
      <c r="L15" s="101">
        <f>RC3!L12</f>
        <v>0</v>
      </c>
      <c r="M15" s="101">
        <f>RC3!M12</f>
        <v>0</v>
      </c>
      <c r="N15" s="101">
        <f>RC3!N12</f>
        <v>0</v>
      </c>
      <c r="O15" s="101">
        <f>RC3!O12</f>
        <v>0</v>
      </c>
      <c r="P15" s="101">
        <f>RC3!P12</f>
        <v>0</v>
      </c>
      <c r="Q15" s="101">
        <f>RC3!Q12</f>
        <v>0</v>
      </c>
      <c r="R15" s="101">
        <f>RC3!R12</f>
        <v>0</v>
      </c>
      <c r="S15" s="101">
        <f>RC3!S12</f>
        <v>0</v>
      </c>
      <c r="T15" s="101">
        <f>RC3!T12</f>
        <v>0</v>
      </c>
      <c r="U15" s="101">
        <f>RC3!U12</f>
        <v>0</v>
      </c>
      <c r="V15" s="101">
        <f>RC3!V12</f>
        <v>0</v>
      </c>
      <c r="W15" s="101">
        <f>RC3!W12</f>
        <v>0</v>
      </c>
      <c r="X15" s="101">
        <f>RC3!X12</f>
        <v>0</v>
      </c>
      <c r="Y15" s="101">
        <f>RC3!Y12</f>
        <v>0</v>
      </c>
      <c r="Z15" s="101">
        <f>RC3!Z12</f>
        <v>0</v>
      </c>
      <c r="AA15" s="101">
        <f>RC3!AA12</f>
        <v>0</v>
      </c>
      <c r="AB15" s="101">
        <f>RC3!AB12</f>
        <v>0</v>
      </c>
      <c r="AC15" s="101">
        <f>RC3!AC12</f>
        <v>0</v>
      </c>
      <c r="AD15" s="101">
        <f>RC3!AD12</f>
        <v>0</v>
      </c>
      <c r="AE15" s="101">
        <f>RC3!AE12</f>
        <v>0</v>
      </c>
      <c r="AF15" s="101">
        <f>RC3!AF12</f>
        <v>0</v>
      </c>
      <c r="AG15" s="101">
        <f>RC3!AG12</f>
        <v>0</v>
      </c>
      <c r="AH15" s="101">
        <f>RC3!AH12</f>
        <v>0</v>
      </c>
      <c r="AI15" s="101">
        <f>RC3!AI12</f>
        <v>0</v>
      </c>
      <c r="AJ15" s="101">
        <f>RC3!AJ12</f>
        <v>0</v>
      </c>
      <c r="AK15" s="149"/>
      <c r="AL15" s="148"/>
      <c r="AM15" s="148"/>
      <c r="AN15" s="148"/>
      <c r="AO15" s="148"/>
      <c r="AP15" s="148"/>
    </row>
    <row r="16" spans="2:42" ht="24.75" customHeight="1">
      <c r="B16" s="151" t="s">
        <v>96</v>
      </c>
      <c r="C16" s="101">
        <f>RC3!C19</f>
        <v>0</v>
      </c>
      <c r="D16" s="101">
        <f>RC3!D19</f>
        <v>0</v>
      </c>
      <c r="E16" s="101">
        <f>RC3!E19</f>
        <v>0</v>
      </c>
      <c r="F16" s="101">
        <f>RC3!F19</f>
        <v>0</v>
      </c>
      <c r="G16" s="101">
        <f>RC3!G19</f>
        <v>0</v>
      </c>
      <c r="H16" s="101">
        <f>RC3!H19</f>
        <v>0</v>
      </c>
      <c r="I16" s="101">
        <f>RC3!I19</f>
        <v>0</v>
      </c>
      <c r="J16" s="101">
        <f>RC3!J19</f>
        <v>0</v>
      </c>
      <c r="K16" s="101">
        <f>RC3!K19</f>
        <v>0</v>
      </c>
      <c r="L16" s="101">
        <f>RC3!L19</f>
        <v>0</v>
      </c>
      <c r="M16" s="101">
        <f>RC3!M19</f>
        <v>0</v>
      </c>
      <c r="N16" s="101">
        <f>RC3!N19</f>
        <v>0</v>
      </c>
      <c r="O16" s="101">
        <f>RC3!O19</f>
        <v>0</v>
      </c>
      <c r="P16" s="101">
        <f>RC3!P19</f>
        <v>0</v>
      </c>
      <c r="Q16" s="101">
        <f>RC3!Q19</f>
        <v>0</v>
      </c>
      <c r="R16" s="101">
        <f>RC3!R19</f>
        <v>0</v>
      </c>
      <c r="S16" s="101">
        <f>RC3!S19</f>
        <v>0</v>
      </c>
      <c r="T16" s="101">
        <f>RC3!T19</f>
        <v>0</v>
      </c>
      <c r="U16" s="101">
        <f>RC3!U19</f>
        <v>0</v>
      </c>
      <c r="V16" s="101">
        <f>RC3!V19</f>
        <v>0</v>
      </c>
      <c r="W16" s="101">
        <f>RC3!W19</f>
        <v>0</v>
      </c>
      <c r="X16" s="101">
        <f>RC3!X19</f>
        <v>0</v>
      </c>
      <c r="Y16" s="101">
        <f>RC3!Y19</f>
        <v>0</v>
      </c>
      <c r="Z16" s="101">
        <f>RC3!Z19</f>
        <v>0</v>
      </c>
      <c r="AA16" s="101">
        <f>RC3!AA19</f>
        <v>0</v>
      </c>
      <c r="AB16" s="101">
        <f>RC3!AB19</f>
        <v>0</v>
      </c>
      <c r="AC16" s="101">
        <f>RC3!AC19</f>
        <v>0</v>
      </c>
      <c r="AD16" s="101">
        <f>RC3!AD19</f>
        <v>0</v>
      </c>
      <c r="AE16" s="101">
        <f>RC3!AE19</f>
        <v>0</v>
      </c>
      <c r="AF16" s="101">
        <f>RC3!AF19</f>
        <v>0</v>
      </c>
      <c r="AG16" s="101">
        <f>RC3!AG19</f>
        <v>0</v>
      </c>
      <c r="AH16" s="101">
        <f>RC3!AH19</f>
        <v>0</v>
      </c>
      <c r="AI16" s="101">
        <f>RC3!AI19</f>
        <v>0</v>
      </c>
      <c r="AJ16" s="101">
        <f>RC3!AJ19</f>
        <v>0</v>
      </c>
      <c r="AK16" s="149"/>
      <c r="AL16" s="148"/>
      <c r="AM16" s="148"/>
      <c r="AN16" s="148"/>
      <c r="AO16" s="148"/>
      <c r="AP16" s="148"/>
    </row>
    <row r="17" spans="2:42" ht="24.75" customHeight="1">
      <c r="B17" s="151" t="s">
        <v>97</v>
      </c>
      <c r="C17" s="101">
        <f>RC3!C23</f>
        <v>0</v>
      </c>
      <c r="D17" s="101">
        <f>RC3!D23</f>
        <v>0</v>
      </c>
      <c r="E17" s="101">
        <f>RC3!E23</f>
        <v>0</v>
      </c>
      <c r="F17" s="101">
        <f>RC3!F23</f>
        <v>0</v>
      </c>
      <c r="G17" s="101">
        <f>RC3!G23</f>
        <v>0</v>
      </c>
      <c r="H17" s="101">
        <f>RC3!H23</f>
        <v>0</v>
      </c>
      <c r="I17" s="101">
        <f>RC3!I23</f>
        <v>0</v>
      </c>
      <c r="J17" s="101">
        <f>RC3!J23</f>
        <v>0</v>
      </c>
      <c r="K17" s="101">
        <f>RC3!K23</f>
        <v>0</v>
      </c>
      <c r="L17" s="101">
        <f>RC3!L23</f>
        <v>0</v>
      </c>
      <c r="M17" s="101">
        <f>RC3!M23</f>
        <v>0</v>
      </c>
      <c r="N17" s="101">
        <f>RC3!N23</f>
        <v>0</v>
      </c>
      <c r="O17" s="101">
        <f>RC3!O23</f>
        <v>0</v>
      </c>
      <c r="P17" s="101">
        <f>RC3!P23</f>
        <v>0</v>
      </c>
      <c r="Q17" s="101">
        <f>RC3!Q23</f>
        <v>0</v>
      </c>
      <c r="R17" s="101">
        <f>RC3!R23</f>
        <v>0</v>
      </c>
      <c r="S17" s="101">
        <f>RC3!S23</f>
        <v>0</v>
      </c>
      <c r="T17" s="101">
        <f>RC3!T23</f>
        <v>0</v>
      </c>
      <c r="U17" s="101">
        <f>RC3!U23</f>
        <v>0</v>
      </c>
      <c r="V17" s="101">
        <f>RC3!V23</f>
        <v>0</v>
      </c>
      <c r="W17" s="101">
        <f>RC3!W23</f>
        <v>0</v>
      </c>
      <c r="X17" s="101">
        <f>RC3!X23</f>
        <v>0</v>
      </c>
      <c r="Y17" s="101">
        <f>RC3!Y23</f>
        <v>0</v>
      </c>
      <c r="Z17" s="101">
        <f>RC3!Z23</f>
        <v>0</v>
      </c>
      <c r="AA17" s="101">
        <f>RC3!AA23</f>
        <v>0</v>
      </c>
      <c r="AB17" s="101">
        <f>RC3!AB23</f>
        <v>0</v>
      </c>
      <c r="AC17" s="101">
        <f>RC3!AC23</f>
        <v>0</v>
      </c>
      <c r="AD17" s="101">
        <f>RC3!AD23</f>
        <v>0</v>
      </c>
      <c r="AE17" s="101">
        <f>RC3!AE23</f>
        <v>0</v>
      </c>
      <c r="AF17" s="101">
        <f>RC3!AF23</f>
        <v>0</v>
      </c>
      <c r="AG17" s="101">
        <f>RC3!AG23</f>
        <v>0</v>
      </c>
      <c r="AH17" s="101">
        <f>RC3!AH23</f>
        <v>0</v>
      </c>
      <c r="AI17" s="101">
        <f>RC3!AI23</f>
        <v>0</v>
      </c>
      <c r="AJ17" s="101">
        <f>RC3!AJ23</f>
        <v>0</v>
      </c>
      <c r="AK17" s="149"/>
      <c r="AL17" s="148"/>
      <c r="AM17" s="148"/>
      <c r="AN17" s="148"/>
      <c r="AO17" s="148"/>
      <c r="AP17" s="148"/>
    </row>
    <row r="18" spans="2:42" ht="7.5" customHeight="1">
      <c r="B18" s="63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149"/>
      <c r="AL18" s="148"/>
      <c r="AM18" s="148"/>
      <c r="AN18" s="148"/>
      <c r="AO18" s="148"/>
      <c r="AP18" s="148"/>
    </row>
    <row r="19" spans="2:42" ht="24.75" customHeight="1">
      <c r="B19" s="54" t="s">
        <v>132</v>
      </c>
      <c r="C19" s="101">
        <f>RC6!C14</f>
        <v>0</v>
      </c>
      <c r="D19" s="101">
        <f>RC6!D14</f>
        <v>0</v>
      </c>
      <c r="E19" s="101">
        <f>RC6!E14</f>
        <v>0</v>
      </c>
      <c r="F19" s="101">
        <f>RC6!F14</f>
        <v>0</v>
      </c>
      <c r="G19" s="101">
        <f>RC6!G14</f>
        <v>0</v>
      </c>
      <c r="H19" s="101">
        <f>RC6!H14</f>
        <v>0</v>
      </c>
      <c r="I19" s="101">
        <f>RC6!I14</f>
        <v>0</v>
      </c>
      <c r="J19" s="101">
        <f>RC6!J14</f>
        <v>0</v>
      </c>
      <c r="K19" s="101">
        <f>RC6!K14</f>
        <v>0</v>
      </c>
      <c r="L19" s="101">
        <f>RC6!L14</f>
        <v>0</v>
      </c>
      <c r="M19" s="101">
        <f>RC6!M14</f>
        <v>0</v>
      </c>
      <c r="N19" s="101">
        <f>RC6!N14</f>
        <v>0</v>
      </c>
      <c r="O19" s="101">
        <f>RC6!O14</f>
        <v>0</v>
      </c>
      <c r="P19" s="101">
        <f>RC6!P14</f>
        <v>0</v>
      </c>
      <c r="Q19" s="101">
        <f>RC6!Q14</f>
        <v>0</v>
      </c>
      <c r="R19" s="101">
        <f>RC6!R14</f>
        <v>0</v>
      </c>
      <c r="S19" s="101">
        <f>RC6!S14</f>
        <v>0</v>
      </c>
      <c r="T19" s="101">
        <f>RC6!T14</f>
        <v>0</v>
      </c>
      <c r="U19" s="101">
        <f>RC6!U14</f>
        <v>0</v>
      </c>
      <c r="V19" s="101">
        <f>RC6!V14</f>
        <v>0</v>
      </c>
      <c r="W19" s="101">
        <f>RC6!W14</f>
        <v>0</v>
      </c>
      <c r="X19" s="101">
        <f>RC6!X14</f>
        <v>0</v>
      </c>
      <c r="Y19" s="101">
        <f>RC6!Y14</f>
        <v>0</v>
      </c>
      <c r="Z19" s="101">
        <f>RC6!Z14</f>
        <v>0</v>
      </c>
      <c r="AA19" s="101">
        <f>RC6!AA14</f>
        <v>0</v>
      </c>
      <c r="AB19" s="101">
        <f>RC6!AB14</f>
        <v>0</v>
      </c>
      <c r="AC19" s="101">
        <f>RC6!AC14</f>
        <v>0</v>
      </c>
      <c r="AD19" s="101">
        <f>RC6!AD14</f>
        <v>0</v>
      </c>
      <c r="AE19" s="101">
        <f>RC6!AE14</f>
        <v>0</v>
      </c>
      <c r="AF19" s="101">
        <f>RC6!AF14</f>
        <v>0</v>
      </c>
      <c r="AG19" s="101">
        <f>RC6!AG14</f>
        <v>0</v>
      </c>
      <c r="AH19" s="101">
        <f>RC6!AH14</f>
        <v>0</v>
      </c>
      <c r="AI19" s="101">
        <f>RC6!AI14</f>
        <v>0</v>
      </c>
      <c r="AJ19" s="101">
        <f>RC6!AJ14</f>
        <v>0</v>
      </c>
      <c r="AK19" s="149"/>
      <c r="AL19" s="148"/>
      <c r="AM19" s="148"/>
      <c r="AN19" s="148"/>
      <c r="AO19" s="148"/>
      <c r="AP19" s="148"/>
    </row>
    <row r="20" spans="2:42" ht="2.25" customHeight="1"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149"/>
      <c r="AL20" s="148"/>
      <c r="AM20" s="148"/>
      <c r="AN20" s="148"/>
      <c r="AO20" s="148"/>
      <c r="AP20" s="148"/>
    </row>
    <row r="21" spans="2:42" ht="24.75" customHeight="1">
      <c r="B21" s="151" t="s">
        <v>181</v>
      </c>
      <c r="C21" s="101">
        <f>RC6!C3</f>
        <v>0</v>
      </c>
      <c r="D21" s="101">
        <f>RC6!D3</f>
        <v>0</v>
      </c>
      <c r="E21" s="101">
        <f>RC6!E3</f>
        <v>0</v>
      </c>
      <c r="F21" s="101">
        <f>RC6!F3</f>
        <v>0</v>
      </c>
      <c r="G21" s="101">
        <f>RC6!G3</f>
        <v>0</v>
      </c>
      <c r="H21" s="101">
        <f>RC6!H3</f>
        <v>0</v>
      </c>
      <c r="I21" s="101">
        <f>RC6!I3</f>
        <v>0</v>
      </c>
      <c r="J21" s="101">
        <f>RC6!J3</f>
        <v>0</v>
      </c>
      <c r="K21" s="101">
        <f>RC6!K3</f>
        <v>0</v>
      </c>
      <c r="L21" s="101">
        <f>RC6!L3</f>
        <v>0</v>
      </c>
      <c r="M21" s="101">
        <f>RC6!M3</f>
        <v>0</v>
      </c>
      <c r="N21" s="101">
        <f>RC6!N3</f>
        <v>0</v>
      </c>
      <c r="O21" s="101">
        <f>RC6!O3</f>
        <v>0</v>
      </c>
      <c r="P21" s="101">
        <f>RC6!P3</f>
        <v>0</v>
      </c>
      <c r="Q21" s="101">
        <f>RC6!Q3</f>
        <v>0</v>
      </c>
      <c r="R21" s="101">
        <f>RC6!R3</f>
        <v>0</v>
      </c>
      <c r="S21" s="101">
        <f>RC6!S3</f>
        <v>0</v>
      </c>
      <c r="T21" s="101">
        <f>RC6!T3</f>
        <v>0</v>
      </c>
      <c r="U21" s="101">
        <f>RC6!U3</f>
        <v>0</v>
      </c>
      <c r="V21" s="101">
        <f>RC6!V3</f>
        <v>0</v>
      </c>
      <c r="W21" s="101">
        <f>RC6!W3</f>
        <v>0</v>
      </c>
      <c r="X21" s="101">
        <f>RC6!X3</f>
        <v>0</v>
      </c>
      <c r="Y21" s="101">
        <f>RC6!Y3</f>
        <v>0</v>
      </c>
      <c r="Z21" s="101">
        <f>RC6!Z3</f>
        <v>0</v>
      </c>
      <c r="AA21" s="101">
        <f>RC6!AA3</f>
        <v>0</v>
      </c>
      <c r="AB21" s="101">
        <f>RC6!AB3</f>
        <v>0</v>
      </c>
      <c r="AC21" s="101">
        <f>RC6!AC3</f>
        <v>0</v>
      </c>
      <c r="AD21" s="101">
        <f>RC6!AD3</f>
        <v>0</v>
      </c>
      <c r="AE21" s="101">
        <f>RC6!AE3</f>
        <v>0</v>
      </c>
      <c r="AF21" s="101">
        <f>RC6!AF3</f>
        <v>0</v>
      </c>
      <c r="AG21" s="101">
        <f>RC6!AG3</f>
        <v>0</v>
      </c>
      <c r="AH21" s="101">
        <f>RC6!AH3</f>
        <v>0</v>
      </c>
      <c r="AI21" s="101">
        <f>RC6!AI3</f>
        <v>0</v>
      </c>
      <c r="AJ21" s="101">
        <f>RC6!AJ3</f>
        <v>0</v>
      </c>
      <c r="AK21" s="149"/>
      <c r="AL21" s="148"/>
      <c r="AM21" s="148"/>
      <c r="AN21" s="148"/>
      <c r="AO21" s="148"/>
      <c r="AP21" s="148"/>
    </row>
    <row r="22" spans="2:42" ht="24.75" customHeight="1">
      <c r="B22" s="151" t="s">
        <v>125</v>
      </c>
      <c r="C22" s="101">
        <f>RC6!C5</f>
        <v>0</v>
      </c>
      <c r="D22" s="101">
        <f>RC6!D5</f>
        <v>0</v>
      </c>
      <c r="E22" s="101">
        <f>RC6!E5</f>
        <v>0</v>
      </c>
      <c r="F22" s="101">
        <f>RC6!F5</f>
        <v>0</v>
      </c>
      <c r="G22" s="101">
        <f>RC6!G5</f>
        <v>0</v>
      </c>
      <c r="H22" s="101">
        <f>RC6!H5</f>
        <v>0</v>
      </c>
      <c r="I22" s="101">
        <f>RC6!I5</f>
        <v>0</v>
      </c>
      <c r="J22" s="101">
        <f>RC6!J5</f>
        <v>0</v>
      </c>
      <c r="K22" s="101">
        <f>RC6!K5</f>
        <v>0</v>
      </c>
      <c r="L22" s="101">
        <f>RC6!L5</f>
        <v>0</v>
      </c>
      <c r="M22" s="101">
        <f>RC6!M5</f>
        <v>0</v>
      </c>
      <c r="N22" s="101">
        <f>RC6!N5</f>
        <v>0</v>
      </c>
      <c r="O22" s="101">
        <f>RC6!O5</f>
        <v>0</v>
      </c>
      <c r="P22" s="101">
        <f>RC6!P5</f>
        <v>0</v>
      </c>
      <c r="Q22" s="101">
        <f>RC6!Q5</f>
        <v>0</v>
      </c>
      <c r="R22" s="101">
        <f>RC6!R5</f>
        <v>0</v>
      </c>
      <c r="S22" s="101">
        <f>RC6!S5</f>
        <v>0</v>
      </c>
      <c r="T22" s="101">
        <f>RC6!T5</f>
        <v>0</v>
      </c>
      <c r="U22" s="101">
        <f>RC6!U5</f>
        <v>0</v>
      </c>
      <c r="V22" s="101">
        <f>RC6!V5</f>
        <v>0</v>
      </c>
      <c r="W22" s="101">
        <f>RC6!W5</f>
        <v>0</v>
      </c>
      <c r="X22" s="101">
        <f>RC6!X5</f>
        <v>0</v>
      </c>
      <c r="Y22" s="101">
        <f>RC6!Y5</f>
        <v>0</v>
      </c>
      <c r="Z22" s="101">
        <f>RC6!Z5</f>
        <v>0</v>
      </c>
      <c r="AA22" s="101">
        <f>RC6!AA5</f>
        <v>0</v>
      </c>
      <c r="AB22" s="101">
        <f>RC6!AB5</f>
        <v>0</v>
      </c>
      <c r="AC22" s="101">
        <f>RC6!AC5</f>
        <v>0</v>
      </c>
      <c r="AD22" s="101">
        <f>RC6!AD5</f>
        <v>0</v>
      </c>
      <c r="AE22" s="101">
        <f>RC6!AE5</f>
        <v>0</v>
      </c>
      <c r="AF22" s="101">
        <f>RC6!AF5</f>
        <v>0</v>
      </c>
      <c r="AG22" s="101">
        <f>RC6!AG5</f>
        <v>0</v>
      </c>
      <c r="AH22" s="101">
        <f>RC6!AH5</f>
        <v>0</v>
      </c>
      <c r="AI22" s="101">
        <f>RC6!AI5</f>
        <v>0</v>
      </c>
      <c r="AJ22" s="101">
        <f>RC6!AJ5</f>
        <v>0</v>
      </c>
      <c r="AK22" s="149"/>
      <c r="AL22" s="148"/>
      <c r="AM22" s="148"/>
      <c r="AN22" s="148"/>
      <c r="AO22" s="148"/>
      <c r="AP22" s="148"/>
    </row>
    <row r="23" spans="2:42" ht="52.5" customHeight="1"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8"/>
      <c r="AM23" s="148"/>
      <c r="AN23" s="148"/>
      <c r="AO23" s="148"/>
      <c r="AP23" s="148"/>
    </row>
    <row r="24" spans="2:42" ht="52.5" customHeight="1"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8"/>
      <c r="AM24" s="148"/>
      <c r="AN24" s="148"/>
      <c r="AO24" s="148"/>
      <c r="AP24" s="148"/>
    </row>
    <row r="25" spans="2:42" ht="52.5" customHeight="1">
      <c r="B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8"/>
      <c r="AM25" s="148"/>
      <c r="AN25" s="148"/>
      <c r="AO25" s="148"/>
      <c r="AP25" s="148"/>
    </row>
    <row r="26" spans="2:42" ht="52.5" customHeight="1">
      <c r="B26" s="14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8"/>
      <c r="AM26" s="148"/>
      <c r="AN26" s="148"/>
      <c r="AO26" s="148"/>
      <c r="AP26" s="148"/>
    </row>
    <row r="27" spans="2:42" ht="52.5" customHeight="1">
      <c r="B27" s="148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8"/>
      <c r="AM27" s="148"/>
      <c r="AN27" s="148"/>
      <c r="AO27" s="148"/>
      <c r="AP27" s="148"/>
    </row>
  </sheetData>
  <sheetProtection password="CF99" sheet="1" objects="1" scenarios="1" selectLockedCells="1" selectUnlockedCells="1"/>
  <conditionalFormatting sqref="C5:AJ10">
    <cfRule type="cellIs" priority="22" dxfId="4" operator="greaterThan" stopIfTrue="1">
      <formula>0.75</formula>
    </cfRule>
    <cfRule type="cellIs" priority="23" dxfId="3" operator="between" stopIfTrue="1">
      <formula>0.51</formula>
      <formula>0.75</formula>
    </cfRule>
    <cfRule type="cellIs" priority="24" dxfId="70" operator="lessThanOrEqual" stopIfTrue="1">
      <formula>0.25</formula>
    </cfRule>
  </conditionalFormatting>
  <conditionalFormatting sqref="C5:AJ10">
    <cfRule type="cellIs" priority="21" dxfId="2" operator="between">
      <formula>0.26</formula>
      <formula>0.5</formula>
    </cfRule>
  </conditionalFormatting>
  <conditionalFormatting sqref="C3:AJ3">
    <cfRule type="cellIs" priority="18" dxfId="4" operator="greaterThan" stopIfTrue="1">
      <formula>0.75</formula>
    </cfRule>
    <cfRule type="cellIs" priority="19" dxfId="3" operator="between" stopIfTrue="1">
      <formula>0.51</formula>
      <formula>0.75</formula>
    </cfRule>
    <cfRule type="cellIs" priority="20" dxfId="70" operator="lessThanOrEqual" stopIfTrue="1">
      <formula>0.25</formula>
    </cfRule>
  </conditionalFormatting>
  <conditionalFormatting sqref="C3:AJ3">
    <cfRule type="cellIs" priority="17" dxfId="2" operator="between">
      <formula>0.26</formula>
      <formula>0.5</formula>
    </cfRule>
  </conditionalFormatting>
  <conditionalFormatting sqref="C12:AJ12">
    <cfRule type="cellIs" priority="14" dxfId="4" operator="greaterThan" stopIfTrue="1">
      <formula>0.75</formula>
    </cfRule>
    <cfRule type="cellIs" priority="15" dxfId="3" operator="between" stopIfTrue="1">
      <formula>0.51</formula>
      <formula>0.75</formula>
    </cfRule>
    <cfRule type="cellIs" priority="16" dxfId="70" operator="lessThanOrEqual" stopIfTrue="1">
      <formula>0.25</formula>
    </cfRule>
  </conditionalFormatting>
  <conditionalFormatting sqref="C12:AJ12">
    <cfRule type="cellIs" priority="13" dxfId="2" operator="between">
      <formula>0.26</formula>
      <formula>0.5</formula>
    </cfRule>
  </conditionalFormatting>
  <conditionalFormatting sqref="C14:AJ17">
    <cfRule type="cellIs" priority="10" dxfId="4" operator="greaterThan" stopIfTrue="1">
      <formula>0.75</formula>
    </cfRule>
    <cfRule type="cellIs" priority="11" dxfId="3" operator="between" stopIfTrue="1">
      <formula>0.51</formula>
      <formula>0.75</formula>
    </cfRule>
    <cfRule type="cellIs" priority="12" dxfId="70" operator="lessThanOrEqual" stopIfTrue="1">
      <formula>0.25</formula>
    </cfRule>
  </conditionalFormatting>
  <conditionalFormatting sqref="C14:AJ17">
    <cfRule type="cellIs" priority="9" dxfId="2" operator="between">
      <formula>0.26</formula>
      <formula>0.5</formula>
    </cfRule>
  </conditionalFormatting>
  <conditionalFormatting sqref="C19:AJ19">
    <cfRule type="cellIs" priority="6" dxfId="4" operator="greaterThan" stopIfTrue="1">
      <formula>0.75</formula>
    </cfRule>
    <cfRule type="cellIs" priority="7" dxfId="3" operator="between" stopIfTrue="1">
      <formula>0.51</formula>
      <formula>0.75</formula>
    </cfRule>
    <cfRule type="cellIs" priority="8" dxfId="70" operator="lessThanOrEqual" stopIfTrue="1">
      <formula>0.25</formula>
    </cfRule>
  </conditionalFormatting>
  <conditionalFormatting sqref="C19:AJ19">
    <cfRule type="cellIs" priority="5" dxfId="2" operator="between">
      <formula>0.26</formula>
      <formula>0.5</formula>
    </cfRule>
  </conditionalFormatting>
  <conditionalFormatting sqref="C21:AJ22">
    <cfRule type="cellIs" priority="2" dxfId="4" operator="greaterThan" stopIfTrue="1">
      <formula>0.75</formula>
    </cfRule>
    <cfRule type="cellIs" priority="3" dxfId="3" operator="between" stopIfTrue="1">
      <formula>0.51</formula>
      <formula>0.75</formula>
    </cfRule>
    <cfRule type="cellIs" priority="4" dxfId="70" operator="lessThanOrEqual" stopIfTrue="1">
      <formula>0.25</formula>
    </cfRule>
  </conditionalFormatting>
  <conditionalFormatting sqref="C21:AJ22">
    <cfRule type="cellIs" priority="1" dxfId="2" operator="between">
      <formula>0.26</formula>
      <formula>0.5</formula>
    </cfRule>
  </conditionalFormatting>
  <printOptions horizontalCentered="1" verticalCentered="1"/>
  <pageMargins left="0.2362204724409449" right="0.2755905511811024" top="1.220472440944882" bottom="0.9448818897637796" header="1.22047244094488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showGridLines="0" showRowColHeaders="0" zoomScale="90" zoomScaleNormal="90" zoomScalePageLayoutView="0" workbookViewId="0" topLeftCell="A1">
      <selection activeCell="G2" sqref="G2"/>
    </sheetView>
  </sheetViews>
  <sheetFormatPr defaultColWidth="11.421875" defaultRowHeight="12.75"/>
  <cols>
    <col min="1" max="1" width="6.140625" style="1" customWidth="1"/>
    <col min="2" max="2" width="6.00390625" style="1" customWidth="1"/>
    <col min="3" max="3" width="5.57421875" style="1" customWidth="1"/>
    <col min="4" max="14" width="6.140625" style="1" customWidth="1"/>
    <col min="15" max="28" width="6.140625" style="146" customWidth="1"/>
    <col min="29" max="29" width="4.8515625" style="146" customWidth="1"/>
    <col min="30" max="30" width="6.8515625" style="146" customWidth="1"/>
    <col min="31" max="35" width="6.140625" style="1" customWidth="1"/>
    <col min="36" max="16384" width="11.421875" style="1" customWidth="1"/>
  </cols>
  <sheetData>
    <row r="1" spans="1:19" ht="13.5" thickBot="1">
      <c r="A1" s="76"/>
      <c r="B1" s="77"/>
      <c r="C1" s="78"/>
      <c r="D1" s="77"/>
      <c r="E1" s="79" t="s">
        <v>155</v>
      </c>
      <c r="F1" s="80"/>
      <c r="G1" s="79" t="s">
        <v>156</v>
      </c>
      <c r="H1" s="81" t="s">
        <v>157</v>
      </c>
      <c r="I1" s="95">
        <v>0</v>
      </c>
      <c r="J1" s="327" t="s">
        <v>169</v>
      </c>
      <c r="K1" s="327"/>
      <c r="L1" s="327"/>
      <c r="M1" s="143">
        <v>33</v>
      </c>
      <c r="N1" s="144" t="s">
        <v>170</v>
      </c>
      <c r="O1" s="145"/>
      <c r="P1" s="145"/>
      <c r="Q1" s="145"/>
      <c r="R1" s="145"/>
      <c r="S1" s="145"/>
    </row>
    <row r="2" spans="1:19" ht="13.5" thickBot="1">
      <c r="A2" s="82"/>
      <c r="B2" s="328" t="s">
        <v>158</v>
      </c>
      <c r="C2" s="329"/>
      <c r="D2" s="330"/>
      <c r="E2" s="83">
        <v>0</v>
      </c>
      <c r="F2" s="84"/>
      <c r="G2" s="83">
        <v>1</v>
      </c>
      <c r="H2" s="85" t="s">
        <v>159</v>
      </c>
      <c r="I2" s="95">
        <v>0.25</v>
      </c>
      <c r="J2" s="331" t="str">
        <f>CONCATENATE("Moins de ",M1,N1)</f>
        <v>Moins de 33 %</v>
      </c>
      <c r="K2" s="332"/>
      <c r="L2" s="332"/>
      <c r="M2" s="144">
        <v>66</v>
      </c>
      <c r="N2" s="144"/>
      <c r="O2" s="145"/>
      <c r="P2" s="145"/>
      <c r="Q2" s="145"/>
      <c r="R2" s="145"/>
      <c r="S2" s="145"/>
    </row>
    <row r="3" spans="1:19" ht="13.5" thickBot="1">
      <c r="A3" s="76"/>
      <c r="B3" s="86"/>
      <c r="C3" s="86"/>
      <c r="D3" s="86"/>
      <c r="E3" s="86"/>
      <c r="F3" s="87"/>
      <c r="G3" s="86"/>
      <c r="H3" s="88" t="s">
        <v>160</v>
      </c>
      <c r="I3" s="95">
        <v>0.5</v>
      </c>
      <c r="J3" s="333" t="s">
        <v>230</v>
      </c>
      <c r="K3" s="333"/>
      <c r="L3" s="333"/>
      <c r="M3" s="147"/>
      <c r="N3" s="147"/>
      <c r="O3" s="145"/>
      <c r="P3" s="145"/>
      <c r="Q3" s="145"/>
      <c r="R3" s="145"/>
      <c r="S3" s="145"/>
    </row>
    <row r="4" spans="1:19" ht="12.75" customHeight="1">
      <c r="A4" s="76"/>
      <c r="B4" s="336">
        <f>Liste!B4</f>
        <v>0</v>
      </c>
      <c r="C4" s="337"/>
      <c r="D4" s="338"/>
      <c r="E4" s="339"/>
      <c r="F4" s="87"/>
      <c r="G4" s="343" t="s">
        <v>179</v>
      </c>
      <c r="H4" s="344"/>
      <c r="I4" s="95">
        <v>0.75</v>
      </c>
      <c r="J4" s="340" t="s">
        <v>229</v>
      </c>
      <c r="K4" s="340"/>
      <c r="L4" s="340"/>
      <c r="M4" s="147"/>
      <c r="N4" s="147"/>
      <c r="O4" s="145"/>
      <c r="P4" s="145"/>
      <c r="Q4" s="145"/>
      <c r="R4" s="145"/>
      <c r="S4" s="145"/>
    </row>
    <row r="5" spans="1:19" ht="13.5" thickBot="1">
      <c r="A5" s="76"/>
      <c r="B5" s="334">
        <f>Liste!C2</f>
        <v>0</v>
      </c>
      <c r="C5" s="335"/>
      <c r="D5" s="341" t="s">
        <v>161</v>
      </c>
      <c r="E5" s="342"/>
      <c r="F5" s="87"/>
      <c r="G5" s="346" t="str">
        <f>Liste!B12</f>
        <v>2015-2016</v>
      </c>
      <c r="H5" s="347"/>
      <c r="I5" s="95">
        <v>1</v>
      </c>
      <c r="J5" s="345" t="s">
        <v>228</v>
      </c>
      <c r="K5" s="345"/>
      <c r="L5" s="345"/>
      <c r="M5" s="147"/>
      <c r="N5" s="147"/>
      <c r="O5" s="145"/>
      <c r="P5" s="145"/>
      <c r="Q5" s="145"/>
      <c r="R5" s="145"/>
      <c r="S5" s="145"/>
    </row>
    <row r="6" spans="1:19" ht="13.5" thickBot="1">
      <c r="A6" s="76"/>
      <c r="B6" s="319" t="str">
        <f>Liste!B8&amp;" "&amp;Liste!B10</f>
        <v> </v>
      </c>
      <c r="C6" s="320"/>
      <c r="D6" s="320"/>
      <c r="E6" s="321"/>
      <c r="F6" s="87"/>
      <c r="G6" s="86"/>
      <c r="H6" s="87"/>
      <c r="I6" s="89"/>
      <c r="J6" s="87"/>
      <c r="K6" s="86"/>
      <c r="L6" s="87"/>
      <c r="M6" s="147"/>
      <c r="N6" s="147"/>
      <c r="O6" s="145"/>
      <c r="P6" s="145"/>
      <c r="Q6" s="145"/>
      <c r="R6" s="145"/>
      <c r="S6" s="145"/>
    </row>
    <row r="7" spans="1:30" ht="36.75" customHeight="1" thickBot="1">
      <c r="A7" s="310" t="s">
        <v>162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2"/>
      <c r="O7" s="313" t="s">
        <v>171</v>
      </c>
      <c r="P7" s="314"/>
      <c r="Q7" s="314"/>
      <c r="R7" s="314"/>
      <c r="S7" s="314"/>
      <c r="T7" s="314"/>
      <c r="U7" s="314"/>
      <c r="V7" s="314"/>
      <c r="W7" s="314"/>
      <c r="X7" s="315"/>
      <c r="Y7" s="300" t="s">
        <v>172</v>
      </c>
      <c r="Z7" s="301"/>
      <c r="AA7" s="301"/>
      <c r="AB7" s="301"/>
      <c r="AC7" s="301"/>
      <c r="AD7" s="302"/>
    </row>
    <row r="8" spans="1:30" ht="13.5" thickBot="1">
      <c r="A8" s="303" t="s">
        <v>163</v>
      </c>
      <c r="B8" s="304"/>
      <c r="C8" s="322" t="s">
        <v>26</v>
      </c>
      <c r="D8" s="307"/>
      <c r="E8" s="323" t="s">
        <v>27</v>
      </c>
      <c r="F8" s="324"/>
      <c r="G8" s="325" t="s">
        <v>164</v>
      </c>
      <c r="H8" s="326"/>
      <c r="I8" s="316" t="s">
        <v>165</v>
      </c>
      <c r="J8" s="317"/>
      <c r="K8" s="308" t="s">
        <v>166</v>
      </c>
      <c r="L8" s="318"/>
      <c r="M8" s="308" t="s">
        <v>167</v>
      </c>
      <c r="N8" s="309"/>
      <c r="O8" s="303" t="s">
        <v>163</v>
      </c>
      <c r="P8" s="304"/>
      <c r="Q8" s="305" t="s">
        <v>173</v>
      </c>
      <c r="R8" s="306"/>
      <c r="S8" s="305" t="s">
        <v>41</v>
      </c>
      <c r="T8" s="306"/>
      <c r="U8" s="305" t="s">
        <v>174</v>
      </c>
      <c r="V8" s="306"/>
      <c r="W8" s="305" t="s">
        <v>175</v>
      </c>
      <c r="X8" s="306"/>
      <c r="Y8" s="303" t="s">
        <v>163</v>
      </c>
      <c r="Z8" s="304"/>
      <c r="AA8" s="305" t="s">
        <v>176</v>
      </c>
      <c r="AB8" s="306"/>
      <c r="AC8" s="305" t="s">
        <v>177</v>
      </c>
      <c r="AD8" s="307"/>
    </row>
    <row r="9" spans="1:30" ht="13.5" thickBot="1">
      <c r="A9" s="90" t="s">
        <v>168</v>
      </c>
      <c r="B9" s="75" t="s">
        <v>160</v>
      </c>
      <c r="C9" s="91" t="s">
        <v>168</v>
      </c>
      <c r="D9" s="75" t="s">
        <v>160</v>
      </c>
      <c r="E9" s="91" t="s">
        <v>168</v>
      </c>
      <c r="F9" s="75" t="s">
        <v>160</v>
      </c>
      <c r="G9" s="91" t="s">
        <v>168</v>
      </c>
      <c r="H9" s="75" t="s">
        <v>160</v>
      </c>
      <c r="I9" s="91" t="s">
        <v>168</v>
      </c>
      <c r="J9" s="75" t="s">
        <v>160</v>
      </c>
      <c r="K9" s="91" t="s">
        <v>168</v>
      </c>
      <c r="L9" s="75" t="s">
        <v>160</v>
      </c>
      <c r="M9" s="91" t="s">
        <v>168</v>
      </c>
      <c r="N9" s="75" t="s">
        <v>160</v>
      </c>
      <c r="O9" s="221" t="s">
        <v>168</v>
      </c>
      <c r="P9" s="222" t="s">
        <v>160</v>
      </c>
      <c r="Q9" s="223" t="s">
        <v>168</v>
      </c>
      <c r="R9" s="222" t="s">
        <v>160</v>
      </c>
      <c r="S9" s="223" t="s">
        <v>168</v>
      </c>
      <c r="T9" s="222" t="s">
        <v>160</v>
      </c>
      <c r="U9" s="223" t="s">
        <v>168</v>
      </c>
      <c r="V9" s="222" t="s">
        <v>160</v>
      </c>
      <c r="W9" s="223" t="s">
        <v>168</v>
      </c>
      <c r="X9" s="222" t="s">
        <v>160</v>
      </c>
      <c r="Y9" s="90" t="s">
        <v>168</v>
      </c>
      <c r="Z9" s="75" t="s">
        <v>160</v>
      </c>
      <c r="AA9" s="91" t="s">
        <v>168</v>
      </c>
      <c r="AB9" s="75" t="s">
        <v>160</v>
      </c>
      <c r="AC9" s="91" t="s">
        <v>168</v>
      </c>
      <c r="AD9" s="75" t="s">
        <v>160</v>
      </c>
    </row>
    <row r="10" spans="1:30" ht="12.75">
      <c r="A10" s="92">
        <f>IF(AND(('GB'!$C$3&gt;=P),'GB'!$C$3&lt;=Z),'GB'!$C$1,"")</f>
      </c>
      <c r="B10" s="230">
        <f>IF(A10="","",'GB'!$C$3)</f>
      </c>
      <c r="C10" s="236">
        <f>IF(AND(('GB'!$C$5&gt;=P),'GB'!$C$5&lt;=Z),'GB'!$C$1,"")</f>
      </c>
      <c r="D10" s="227">
        <f>IF(C10="","",'GB'!$C$5)</f>
      </c>
      <c r="E10" s="233">
        <f>IF(AND(('GB'!$C$6&gt;=P),'GB'!$C$6&lt;=Z),'GB'!$C$1,"")</f>
      </c>
      <c r="F10" s="230">
        <f>IF(E10="","",'GB'!$C$6)</f>
      </c>
      <c r="G10" s="239">
        <f>IF(AND(('GB'!$C$7&gt;=P),'GB'!$C$7&lt;=Z),'GB'!$C$1,"")</f>
      </c>
      <c r="H10" s="227">
        <f>IF(G10="","",'GB'!$C$7)</f>
      </c>
      <c r="I10" s="233">
        <f>IF(AND(('GB'!$C$8&gt;=P),'GB'!$C$8&lt;=Z),'GB'!$C$1,"")</f>
      </c>
      <c r="J10" s="230">
        <f>IF(I10="","",'GB'!$C$8)</f>
      </c>
      <c r="K10" s="239">
        <f>IF(AND(('GB'!$C$9&gt;=P),'GB'!$C$9&lt;=Z),'GB'!$C$1,"")</f>
      </c>
      <c r="L10" s="227">
        <f>IF(K10="","",'GB'!$C$9)</f>
      </c>
      <c r="M10" s="233">
        <f>IF(AND(('GB'!$C$10&gt;=P),'GB'!$C$10&lt;=Z),'GB'!$C$1,"")</f>
      </c>
      <c r="N10" s="227">
        <f>IF(M10="","",'GB'!$C$10)</f>
      </c>
      <c r="O10" s="162">
        <f>IF(AND(('GB'!$C$12&gt;=P),'GB'!$C$12&lt;=Z),'GB'!$C$1,"")</f>
      </c>
      <c r="P10" s="230">
        <f>IF(O10="","",'GB'!$C$12)</f>
      </c>
      <c r="Q10" s="251">
        <f>IF(AND(('GB'!$C$14&gt;=P),'GB'!$C$14&lt;=Z),'GB'!$C$1,"")</f>
      </c>
      <c r="R10" s="227">
        <f>IF(Q10="","",'GB'!$C$14)</f>
      </c>
      <c r="S10" s="248">
        <f>IF(AND(('GB'!$C$15&gt;=P),'GB'!$C$15&lt;=Z),'GB'!$C$1,"")</f>
      </c>
      <c r="T10" s="230">
        <f>IF(S10="","",'GB'!$C$15)</f>
      </c>
      <c r="U10" s="257">
        <f>IF(AND(('GB'!$C$16&gt;=P),'GB'!$C$16&lt;=Z),'GB'!$C$1,"")</f>
      </c>
      <c r="V10" s="227">
        <f>IF(U10="","",'GB'!$C$16)</f>
      </c>
      <c r="W10" s="254">
        <f>IF(AND(('GB'!$C$17&gt;=P),'GB'!$C$17&lt;=Z),'GB'!$C$1,"")</f>
      </c>
      <c r="X10" s="227">
        <f>IF(W10="","",'GB'!$C$17)</f>
      </c>
      <c r="Y10" s="224">
        <f>IF(AND(('GB'!$C$19&gt;=P),'GB'!$C$19&lt;=Z),'GB'!$C$1,"")</f>
      </c>
      <c r="Z10" s="230">
        <f>IF(Y10="","",'GB'!$C$19)</f>
      </c>
      <c r="AA10" s="245">
        <f>IF(AND(('GB'!$C$21&gt;=P),'GB'!$C$21&lt;=Z),'GB'!$C$1,"")</f>
      </c>
      <c r="AB10" s="227">
        <f>IF(AA10="","",'GB'!$C$21)</f>
      </c>
      <c r="AC10" s="242">
        <f>IF(AND(('GB'!$C$22&gt;=P),'GB'!$C$22&lt;=Z),'GB'!$C$1,"")</f>
      </c>
      <c r="AD10" s="227">
        <f>IF(AC10="","",'GB'!$C$22)</f>
      </c>
    </row>
    <row r="11" spans="1:30" ht="12.75">
      <c r="A11" s="93">
        <f>IF(AND(('GB'!$D$3&gt;=P),'GB'!$D$3&lt;=Z),'GB'!$D$1,"")</f>
      </c>
      <c r="B11" s="231">
        <f>IF(A11="","",'GB'!$D$3)</f>
      </c>
      <c r="C11" s="237">
        <f>IF(AND(('GB'!$D$5&gt;=P),'GB'!$D$5&lt;=Z),'GB'!$D$1,"")</f>
      </c>
      <c r="D11" s="228">
        <f>IF(C11="","",'GB'!$D$5)</f>
      </c>
      <c r="E11" s="234">
        <f>IF(AND(('GB'!$D$6&gt;=P),'GB'!$D$6&lt;=Z),'GB'!$D$1,"")</f>
      </c>
      <c r="F11" s="231">
        <f>IF(E11="","",'GB'!$D$6)</f>
      </c>
      <c r="G11" s="240">
        <f>IF(AND(('GB'!$D$7&gt;=P),'GB'!$D$7&lt;=Z),'GB'!$D$1,"")</f>
      </c>
      <c r="H11" s="228">
        <f>IF(G11="","",'GB'!$D$7)</f>
      </c>
      <c r="I11" s="234">
        <f>IF(AND(('GB'!$D$8&gt;=P),'GB'!$D$8&lt;=Z),'GB'!$D$1,"")</f>
      </c>
      <c r="J11" s="231">
        <f>IF(I11="","",'GB'!$D$8)</f>
      </c>
      <c r="K11" s="240">
        <f>IF(AND(('GB'!$D$9&gt;=P),'GB'!$D$9&lt;=Z),'GB'!$D$1,"")</f>
      </c>
      <c r="L11" s="228">
        <f>IF(K11="","",'GB'!$D$9)</f>
      </c>
      <c r="M11" s="234">
        <f>IF(AND(('GB'!$D$10&gt;=P),'GB'!$D$10&lt;=Z),'GB'!$D$1,"")</f>
      </c>
      <c r="N11" s="228">
        <f>IF(M11="","",'GB'!$D$10)</f>
      </c>
      <c r="O11" s="163">
        <f>IF(AND(('GB'!$D$12&gt;=P),'GB'!$D$12&lt;=Z),'GB'!$D$1,"")</f>
      </c>
      <c r="P11" s="231">
        <f>IF(O11="","",'GB'!$D$12)</f>
      </c>
      <c r="Q11" s="252">
        <f>IF(AND(('GB'!$D$14&gt;=P),'GB'!$D$14&lt;=Z),'GB'!$D$1,"")</f>
      </c>
      <c r="R11" s="228">
        <f>IF(Q11="","",'GB'!$D$14)</f>
      </c>
      <c r="S11" s="249">
        <f>IF(AND(('GB'!$D$15&gt;=P),'GB'!$D$15&lt;=Z),'GB'!$D$1,"")</f>
      </c>
      <c r="T11" s="231">
        <f>IF(S11="","",'GB'!$D$15)</f>
      </c>
      <c r="U11" s="258">
        <f>IF(AND(('GB'!$D$16&gt;=P),'GB'!$D$16&lt;=Z),'GB'!$D$1,"")</f>
      </c>
      <c r="V11" s="228">
        <f>IF(U11="","",'GB'!$D$16)</f>
      </c>
      <c r="W11" s="255">
        <f>IF(AND(('GB'!$D$17&gt;=P),'GB'!$D$17&lt;=Z),'GB'!$D$1,"")</f>
      </c>
      <c r="X11" s="228">
        <f>IF(W11="","",'GB'!$D$17)</f>
      </c>
      <c r="Y11" s="225">
        <f>IF(AND(('GB'!$D$19&gt;=P),'GB'!$D$19&lt;=Z),'GB'!$D$1,"")</f>
      </c>
      <c r="Z11" s="231">
        <f>IF(Y11="","",'GB'!$D$19)</f>
      </c>
      <c r="AA11" s="246">
        <f>IF(AND(('GB'!$D$21&gt;=P),'GB'!$D$21&lt;=Z),'GB'!$D$1,"")</f>
      </c>
      <c r="AB11" s="228">
        <f>IF(AA11="","",'GB'!$D$21)</f>
      </c>
      <c r="AC11" s="243">
        <f>IF(AND(('GB'!$D$22&gt;=P),'GB'!$D$22&lt;=Z),'GB'!$D$1,"")</f>
      </c>
      <c r="AD11" s="228">
        <f>IF(AC11="","",'GB'!$D$22)</f>
      </c>
    </row>
    <row r="12" spans="1:30" ht="12.75">
      <c r="A12" s="93">
        <f>IF(AND(('GB'!$E$3&gt;=P),'GB'!$E$3&lt;=Z),'GB'!$E$1,"")</f>
      </c>
      <c r="B12" s="231">
        <f>IF(A12="","",'GB'!$E$3)</f>
      </c>
      <c r="C12" s="237">
        <f>IF(AND(('GB'!$E$5&gt;=P),'GB'!$E$5&lt;=Z),'GB'!$E$1,"")</f>
      </c>
      <c r="D12" s="228">
        <f>IF(C12="","",'GB'!$E$5)</f>
      </c>
      <c r="E12" s="234">
        <f>IF(AND(('GB'!$E$6&gt;=P),'GB'!$E$6&lt;=Z),'GB'!$E$1,"")</f>
      </c>
      <c r="F12" s="231">
        <f>IF(E12="","",'GB'!$E$6)</f>
      </c>
      <c r="G12" s="240">
        <f>IF(AND(('GB'!$E$7&gt;=P),'GB'!$E$7&lt;=Z),'GB'!$E$1,"")</f>
      </c>
      <c r="H12" s="228">
        <f>IF(G12="","",'GB'!$E$7)</f>
      </c>
      <c r="I12" s="234">
        <f>IF(AND(('GB'!$E$8&gt;=P),'GB'!$E$8&lt;=Z),'GB'!$E$1,"")</f>
      </c>
      <c r="J12" s="231">
        <f>IF(I12="","",'GB'!$E$8)</f>
      </c>
      <c r="K12" s="240">
        <f>IF(AND(('GB'!$E$9&gt;=P),'GB'!$E$9&lt;=Z),'GB'!$E$1,"")</f>
      </c>
      <c r="L12" s="228">
        <f>IF(K12="","",'GB'!$E$9)</f>
      </c>
      <c r="M12" s="234">
        <f>IF(AND(('GB'!$E$10&gt;=P),'GB'!$E$10&lt;=Z),'GB'!$E$1,"")</f>
      </c>
      <c r="N12" s="228">
        <f>IF(M12="","",'GB'!$E$10)</f>
      </c>
      <c r="O12" s="163">
        <f>IF(AND(('GB'!$E$12&gt;=P),'GB'!$E$12&lt;=Z),'GB'!$E$1,"")</f>
      </c>
      <c r="P12" s="231">
        <f>IF(O12="","",'GB'!$E$12)</f>
      </c>
      <c r="Q12" s="252">
        <f>IF(AND(('GB'!$E$14&gt;=P),'GB'!$E$14&lt;=Z),'GB'!$E$1,"")</f>
      </c>
      <c r="R12" s="228">
        <f>IF(Q12="","",'GB'!$E$14)</f>
      </c>
      <c r="S12" s="249">
        <f>IF(AND(('GB'!$E$15&gt;=P),'GB'!$E$15&lt;=Z),'GB'!$E$1,"")</f>
      </c>
      <c r="T12" s="231">
        <f>IF(S12="","",'GB'!$E$15)</f>
      </c>
      <c r="U12" s="258">
        <f>IF(AND(('GB'!$E$16&gt;=P),'GB'!$E$16&lt;=Z),'GB'!$E$1,"")</f>
      </c>
      <c r="V12" s="228">
        <f>IF(U12="","",'GB'!$E$16)</f>
      </c>
      <c r="W12" s="255">
        <f>IF(AND(('GB'!$E$17&gt;=P),'GB'!$E$17&lt;=Z),'GB'!$E$1,"")</f>
      </c>
      <c r="X12" s="228">
        <f>IF(W12="","",'GB'!$E$17)</f>
      </c>
      <c r="Y12" s="225">
        <f>IF(AND(('GB'!$E$19&gt;=P),'GB'!$E$19&lt;=Z),'GB'!$E$1,"")</f>
      </c>
      <c r="Z12" s="231">
        <f>IF(Y12="","",'GB'!$E$19)</f>
      </c>
      <c r="AA12" s="246">
        <f>IF(AND(('GB'!$E$21&gt;=P),'GB'!$E$21&lt;=Z),'GB'!$E$1,"")</f>
      </c>
      <c r="AB12" s="228">
        <f>IF(AA12="","",'GB'!$E$21)</f>
      </c>
      <c r="AC12" s="243">
        <f>IF(AND(('GB'!$E$22&gt;=P),'GB'!$E$22&lt;=Z),'GB'!$E$1,"")</f>
      </c>
      <c r="AD12" s="228">
        <f>IF(AC12="","",'GB'!$E$22)</f>
      </c>
    </row>
    <row r="13" spans="1:30" ht="12.75">
      <c r="A13" s="93">
        <f>IF(AND(('GB'!$F$3&gt;=P),'GB'!$F$3&lt;=Z),'GB'!$F$1,"")</f>
      </c>
      <c r="B13" s="231">
        <f>IF(A13="","",'GB'!$F$3)</f>
      </c>
      <c r="C13" s="237">
        <f>IF(AND(('GB'!$F$5&gt;=P),'GB'!$F$5&lt;=Z),'GB'!$F$1,"")</f>
      </c>
      <c r="D13" s="228">
        <f>IF(C13="","",'GB'!$F$5)</f>
      </c>
      <c r="E13" s="234">
        <f>IF(AND(('GB'!$F$6&gt;=P),'GB'!$F$6&lt;=Z),'GB'!$F$1,"")</f>
      </c>
      <c r="F13" s="231">
        <f>IF(E13="","",'GB'!$F$6)</f>
      </c>
      <c r="G13" s="240">
        <f>IF(AND(('GB'!$F$7&gt;=P),'GB'!$F$7&lt;=Z),'GB'!$F$1,"")</f>
      </c>
      <c r="H13" s="228">
        <f>IF(G13="","",'GB'!$F$7)</f>
      </c>
      <c r="I13" s="234">
        <f>IF(AND(('GB'!$F$8&gt;=P),'GB'!$F$8&lt;=Z),'GB'!$F$1,"")</f>
      </c>
      <c r="J13" s="231">
        <f>IF(I13="","",'GB'!$F$8)</f>
      </c>
      <c r="K13" s="240">
        <f>IF(AND(('GB'!$F$9&gt;=P),'GB'!$F$9&lt;=Z),'GB'!$F$1,"")</f>
      </c>
      <c r="L13" s="228">
        <f>IF(K13="","",'GB'!$F$9)</f>
      </c>
      <c r="M13" s="234">
        <f>IF(AND(('GB'!$F$10&gt;=P),'GB'!$F$10&lt;=Z),'GB'!$F$1,"")</f>
      </c>
      <c r="N13" s="228">
        <f>IF(M13="","",'GB'!$F$10)</f>
      </c>
      <c r="O13" s="163">
        <f>IF(AND(('GB'!$F$12&gt;=P),'GB'!$F$12&lt;=Z),'GB'!$F$1,"")</f>
      </c>
      <c r="P13" s="231">
        <f>IF(O13="","",'GB'!$F$12)</f>
      </c>
      <c r="Q13" s="252">
        <f>IF(AND(('GB'!$F$14&gt;=P),'GB'!$F$14&lt;=Z),'GB'!$F$1,"")</f>
      </c>
      <c r="R13" s="228">
        <f>IF(Q13="","",'GB'!$F$14)</f>
      </c>
      <c r="S13" s="249">
        <f>IF(AND(('GB'!$F$15&gt;=P),'GB'!$F$15&lt;=Z),'GB'!$F$1,"")</f>
      </c>
      <c r="T13" s="231">
        <f>IF(S13="","",'GB'!$F$15)</f>
      </c>
      <c r="U13" s="258">
        <f>IF(AND(('GB'!$F$16&gt;=P),'GB'!$F$16&lt;=Z),'GB'!$F$1,"")</f>
      </c>
      <c r="V13" s="228">
        <f>IF(U13="","",'GB'!$F$16)</f>
      </c>
      <c r="W13" s="255">
        <f>IF(AND(('GB'!$F$17&gt;=P),'GB'!$F$17&lt;=Z),'GB'!$F$1,"")</f>
      </c>
      <c r="X13" s="228">
        <f>IF(W13="","",'GB'!$F$17)</f>
      </c>
      <c r="Y13" s="225">
        <f>IF(AND(('GB'!$F$19&gt;=P),'GB'!$F$19&lt;=Z),'GB'!$F$1,"")</f>
      </c>
      <c r="Z13" s="231">
        <f>IF(Y13="","",'GB'!$F$19)</f>
      </c>
      <c r="AA13" s="246">
        <f>IF(AND(('GB'!$F$21&gt;=P),'GB'!$F$21&lt;=Z),'GB'!$F$1,"")</f>
      </c>
      <c r="AB13" s="228">
        <f>IF(AA13="","",'GB'!$F$21)</f>
      </c>
      <c r="AC13" s="243">
        <f>IF(AND(('GB'!$F$22&gt;=P),'GB'!$F$22&lt;=Z),'GB'!$F$1,"")</f>
      </c>
      <c r="AD13" s="228">
        <f>IF(AC13="","",'GB'!$F$22)</f>
      </c>
    </row>
    <row r="14" spans="1:30" ht="12.75">
      <c r="A14" s="93">
        <f>IF(AND(('GB'!$G$3&gt;=P),'GB'!$G$3&lt;=Z),'GB'!$G$1,"")</f>
      </c>
      <c r="B14" s="231">
        <f>IF(A14="","",'GB'!$G$3)</f>
      </c>
      <c r="C14" s="237">
        <f>IF(AND(('GB'!$G$5&gt;=P),'GB'!$G$5&lt;=Z),'GB'!$G$1,"")</f>
      </c>
      <c r="D14" s="228">
        <f>IF(C14="","",'GB'!$G$5)</f>
      </c>
      <c r="E14" s="234">
        <f>IF(AND(('GB'!$G$6&gt;=P),'GB'!$G$6&lt;=Z),'GB'!$G$1,"")</f>
      </c>
      <c r="F14" s="231">
        <f>IF(E14="","",'GB'!$G$6)</f>
      </c>
      <c r="G14" s="240">
        <f>IF(AND(('GB'!$G$7&gt;=P),'GB'!$G$7&lt;=Z),'GB'!$G$1,"")</f>
      </c>
      <c r="H14" s="228">
        <f>IF(G14="","",'GB'!$G$7)</f>
      </c>
      <c r="I14" s="234">
        <f>IF(AND(('GB'!$G$8&gt;=P),'GB'!$G$8&lt;=Z),'GB'!$G$1,"")</f>
      </c>
      <c r="J14" s="231">
        <f>IF(I14="","",'GB'!$G$8)</f>
      </c>
      <c r="K14" s="240">
        <f>IF(AND(('GB'!$G$9&gt;=P),'GB'!$G$9&lt;=Z),'GB'!$G$1,"")</f>
      </c>
      <c r="L14" s="228">
        <f>IF(K14="","",'GB'!$G$9)</f>
      </c>
      <c r="M14" s="234">
        <f>IF(AND(('GB'!$G$10&gt;=P),'GB'!$G$10&lt;=Z),'GB'!$G$1,"")</f>
      </c>
      <c r="N14" s="228">
        <f>IF(M14="","",'GB'!$G$10)</f>
      </c>
      <c r="O14" s="163">
        <f>IF(AND(('GB'!$G$12&gt;=P),'GB'!$G$12&lt;=Z),'GB'!$G$1,"")</f>
      </c>
      <c r="P14" s="231">
        <f>IF(O14="","",'GB'!$G$12)</f>
      </c>
      <c r="Q14" s="252">
        <f>IF(AND(('GB'!$G$14&gt;=P),'GB'!$G$14&lt;=Z),'GB'!$G$1,"")</f>
      </c>
      <c r="R14" s="228">
        <f>IF(Q14="","",'GB'!$G$14)</f>
      </c>
      <c r="S14" s="249">
        <f>IF(AND(('GB'!$G$15&gt;=P),'GB'!$G$15&lt;=Z),'GB'!$G$1,"")</f>
      </c>
      <c r="T14" s="231">
        <f>IF(S14="","",'GB'!$G$15)</f>
      </c>
      <c r="U14" s="258">
        <f>IF(AND(('GB'!$G$16&gt;=P),'GB'!$G$16&lt;=Z),'GB'!$G$1,"")</f>
      </c>
      <c r="V14" s="228">
        <f>IF(U14="","",'GB'!$G$16)</f>
      </c>
      <c r="W14" s="255">
        <f>IF(AND(('GB'!$G$17&gt;=P),'GB'!$G$17&lt;=Z),'GB'!$G$1,"")</f>
      </c>
      <c r="X14" s="228">
        <f>IF(W14="","",'GB'!$G$17)</f>
      </c>
      <c r="Y14" s="225">
        <f>IF(AND(('GB'!$G$19&gt;=P),'GB'!$G$19&lt;=Z),'GB'!$G$1,"")</f>
      </c>
      <c r="Z14" s="231">
        <f>IF(Y14="","",'GB'!$G$19)</f>
      </c>
      <c r="AA14" s="246">
        <f>IF(AND(('GB'!$G$21&gt;=P),'GB'!$G$21&lt;=Z),'GB'!$G$1,"")</f>
      </c>
      <c r="AB14" s="228">
        <f>IF(AA14="","",'GB'!$G$21)</f>
      </c>
      <c r="AC14" s="243">
        <f>IF(AND(('GB'!$G$22&gt;=P),'GB'!$G$22&lt;=Z),'GB'!$G$1,"")</f>
      </c>
      <c r="AD14" s="228">
        <f>IF(AC14="","",'GB'!$G$22)</f>
      </c>
    </row>
    <row r="15" spans="1:30" ht="12.75">
      <c r="A15" s="93">
        <f>IF(AND(('GB'!$H$3&gt;=P),'GB'!$H$3&lt;=Z),'GB'!$H$1,"")</f>
      </c>
      <c r="B15" s="231">
        <f>IF(A15="","",'GB'!$H$3)</f>
      </c>
      <c r="C15" s="237">
        <f>IF(AND(('GB'!$H$5&gt;=P),'GB'!$H$5&lt;=Z),'GB'!$H$1,"")</f>
      </c>
      <c r="D15" s="228">
        <f>IF(C15="","",'GB'!$H$5)</f>
      </c>
      <c r="E15" s="234">
        <f>IF(AND(('GB'!$H$6&gt;=P),'GB'!$H$6&lt;=Z),'GB'!$H$1,"")</f>
      </c>
      <c r="F15" s="231">
        <f>IF(E15="","",'GB'!$H$6)</f>
      </c>
      <c r="G15" s="240">
        <f>IF(AND(('GB'!$H$7&gt;=P),'GB'!$H$7&lt;=Z),'GB'!$H$1,"")</f>
      </c>
      <c r="H15" s="228">
        <f>IF(G15="","",'GB'!$H$7)</f>
      </c>
      <c r="I15" s="234">
        <f>IF(AND(('GB'!$H$8&gt;=P),'GB'!$H$8&lt;=Z),'GB'!$H$1,"")</f>
      </c>
      <c r="J15" s="231">
        <f>IF(I15="","",'GB'!$H$8)</f>
      </c>
      <c r="K15" s="240">
        <f>IF(AND(('GB'!$H$9&gt;=P),'GB'!$H$9&lt;=Z),'GB'!$H$1,"")</f>
      </c>
      <c r="L15" s="228">
        <f>IF(K15="","",'GB'!$H$9)</f>
      </c>
      <c r="M15" s="234">
        <f>IF(AND(('GB'!$H$10&gt;=P),'GB'!$H$10&lt;=Z),'GB'!$H$1,"")</f>
      </c>
      <c r="N15" s="228">
        <f>IF(M15="","",'GB'!$H$10)</f>
      </c>
      <c r="O15" s="163">
        <f>IF(AND(('GB'!$H$12&gt;=P),'GB'!$H$12&lt;=Z),'GB'!$H$1,"")</f>
      </c>
      <c r="P15" s="231">
        <f>IF(O15="","",'GB'!$H$12)</f>
      </c>
      <c r="Q15" s="252">
        <f>IF(AND(('GB'!$H$14&gt;=P),'GB'!$H$14&lt;=Z),'GB'!$H$1,"")</f>
      </c>
      <c r="R15" s="228">
        <f>IF(Q15="","",'GB'!$H$14)</f>
      </c>
      <c r="S15" s="249">
        <f>IF(AND(('GB'!$H$15&gt;=P),'GB'!$H$15&lt;=Z),'GB'!$H$1,"")</f>
      </c>
      <c r="T15" s="231">
        <f>IF(S15="","",'GB'!$H$15)</f>
      </c>
      <c r="U15" s="258">
        <f>IF(AND(('GB'!$H$16&gt;=P),'GB'!$H$16&lt;=Z),'GB'!$H$1,"")</f>
      </c>
      <c r="V15" s="228">
        <f>IF(U15="","",'GB'!$H$16)</f>
      </c>
      <c r="W15" s="255">
        <f>IF(AND(('GB'!$H$17&gt;=P),'GB'!$H$17&lt;=Z),'GB'!$H$1,"")</f>
      </c>
      <c r="X15" s="228">
        <f>IF(W15="","",'GB'!$H$17)</f>
      </c>
      <c r="Y15" s="225">
        <f>IF(AND(('GB'!$H$19&gt;=P),'GB'!$H$19&lt;=Z),'GB'!$H$1,"")</f>
      </c>
      <c r="Z15" s="231">
        <f>IF(Y15="","",'GB'!$H$19)</f>
      </c>
      <c r="AA15" s="246">
        <f>IF(AND(('GB'!$H$21&gt;=P),'GB'!$H$21&lt;=Z),'GB'!$H$1,"")</f>
      </c>
      <c r="AB15" s="228">
        <f>IF(AA15="","",'GB'!$H$21)</f>
      </c>
      <c r="AC15" s="243">
        <f>IF(AND(('GB'!$H$22&gt;=P),'GB'!$H$22&lt;=Z),'GB'!$H$1,"")</f>
      </c>
      <c r="AD15" s="228">
        <f>IF(AC15="","",'GB'!$H$22)</f>
      </c>
    </row>
    <row r="16" spans="1:30" ht="12.75">
      <c r="A16" s="93">
        <f>IF(AND(('GB'!$I$3&gt;=P),'GB'!$I$3&lt;=Z),'GB'!$I$1,"")</f>
      </c>
      <c r="B16" s="231">
        <f>IF(A16="","",'GB'!$I$3)</f>
      </c>
      <c r="C16" s="237">
        <f>IF(AND(('GB'!$I$5&gt;=P),'GB'!$I$5&lt;=Z),'GB'!$I$1,"")</f>
      </c>
      <c r="D16" s="228">
        <f>IF(C16="","",'GB'!$I$5)</f>
      </c>
      <c r="E16" s="234">
        <f>IF(AND(('GB'!$I$6&gt;=P),'GB'!$I$6&lt;=Z),'GB'!$I$1,"")</f>
      </c>
      <c r="F16" s="231">
        <f>IF(E16="","",'GB'!$I$6)</f>
      </c>
      <c r="G16" s="240">
        <f>IF(AND(('GB'!$I$7&gt;=P),'GB'!$I$7&lt;=Z),'GB'!$I$1,"")</f>
      </c>
      <c r="H16" s="228">
        <f>IF(G16="","",'GB'!$I$7)</f>
      </c>
      <c r="I16" s="234">
        <f>IF(AND(('GB'!$I$8&gt;=P),'GB'!$I$8&lt;=Z),'GB'!$I$1,"")</f>
      </c>
      <c r="J16" s="231">
        <f>IF(I16="","",'GB'!$I$8)</f>
      </c>
      <c r="K16" s="240">
        <f>IF(AND(('GB'!$I$9&gt;=P),'GB'!$I$9&lt;=Z),'GB'!$I$1,"")</f>
      </c>
      <c r="L16" s="228">
        <f>IF(K16="","",'GB'!$I$9)</f>
      </c>
      <c r="M16" s="234">
        <f>IF(AND(('GB'!$I$10&gt;=P),'GB'!$I$10&lt;=Z),'GB'!$I$1,"")</f>
      </c>
      <c r="N16" s="228">
        <f>IF(M16="","",'GB'!$I$10)</f>
      </c>
      <c r="O16" s="163">
        <f>IF(AND(('GB'!$I$12&gt;=P),'GB'!$I$12&lt;=Z),'GB'!$I$1,"")</f>
      </c>
      <c r="P16" s="231">
        <f>IF(O16="","",'GB'!$I$12)</f>
      </c>
      <c r="Q16" s="252">
        <f>IF(AND(('GB'!$I$14&gt;=P),'GB'!$I$14&lt;=Z),'GB'!$I$1,"")</f>
      </c>
      <c r="R16" s="228">
        <f>IF(Q16="","",'GB'!$I$14)</f>
      </c>
      <c r="S16" s="249">
        <f>IF(AND(('GB'!$I$15&gt;=P),'GB'!$I$15&lt;=Z),'GB'!$I$1,"")</f>
      </c>
      <c r="T16" s="231">
        <f>IF(S16="","",'GB'!$I$15)</f>
      </c>
      <c r="U16" s="258">
        <f>IF(AND(('GB'!$I$16&gt;=P),'GB'!$I$16&lt;=Z),'GB'!$I$1,"")</f>
      </c>
      <c r="V16" s="228">
        <f>IF(U16="","",'GB'!$I$16)</f>
      </c>
      <c r="W16" s="255">
        <f>IF(AND(('GB'!$I$17&gt;=P),'GB'!$I$17&lt;=Z),'GB'!$I$1,"")</f>
      </c>
      <c r="X16" s="228">
        <f>IF(W16="","",'GB'!$I$17)</f>
      </c>
      <c r="Y16" s="225">
        <f>IF(AND(('GB'!$I$19&gt;=P),'GB'!$I$19&lt;=Z),'GB'!$I$1,"")</f>
      </c>
      <c r="Z16" s="231">
        <f>IF(Y16="","",'GB'!$I$19)</f>
      </c>
      <c r="AA16" s="246">
        <f>IF(AND(('GB'!$I$21&gt;=P),'GB'!$I$21&lt;=Z),'GB'!$I$1,"")</f>
      </c>
      <c r="AB16" s="228">
        <f>IF(AA16="","",'GB'!$I$21)</f>
      </c>
      <c r="AC16" s="243">
        <f>IF(AND(('GB'!$I$22&gt;=P),'GB'!$I$22&lt;=Z),'GB'!$I$1,"")</f>
      </c>
      <c r="AD16" s="228">
        <f>IF(AC16="","",'GB'!$I$22)</f>
      </c>
    </row>
    <row r="17" spans="1:30" ht="12.75">
      <c r="A17" s="93">
        <f>IF(AND(('GB'!$J$3&gt;=P),'GB'!$J$3&lt;=Z),'GB'!$J$1,"")</f>
      </c>
      <c r="B17" s="231">
        <f>IF(A17="","",'GB'!$J$3)</f>
      </c>
      <c r="C17" s="237">
        <f>IF(AND(('GB'!$J$5&gt;=P),'GB'!$J$5&lt;=Z),'GB'!$J$1,"")</f>
      </c>
      <c r="D17" s="228">
        <f>IF(C17="","",'GB'!$J$5)</f>
      </c>
      <c r="E17" s="234">
        <f>IF(AND(('GB'!$J$6&gt;=P),'GB'!$J$6&lt;=Z),'GB'!$J$1,"")</f>
      </c>
      <c r="F17" s="231">
        <f>IF(E17="","",'GB'!$J$6)</f>
      </c>
      <c r="G17" s="240">
        <f>IF(AND(('GB'!$J$7&gt;=P),'GB'!$J$7&lt;=Z),'GB'!$J$1,"")</f>
      </c>
      <c r="H17" s="228">
        <f>IF(G17="","",'GB'!$J$7)</f>
      </c>
      <c r="I17" s="234">
        <f>IF(AND(('GB'!$J$8&gt;=P),'GB'!$J$8&lt;=Z),'GB'!$J$1,"")</f>
      </c>
      <c r="J17" s="231">
        <f>IF(I17="","",'GB'!$J$8)</f>
      </c>
      <c r="K17" s="240">
        <f>IF(AND(('GB'!$J$9&gt;=P),'GB'!$J$9&lt;=Z),'GB'!$J$1,"")</f>
      </c>
      <c r="L17" s="228">
        <f>IF(K17="","",'GB'!$J$9)</f>
      </c>
      <c r="M17" s="234">
        <f>IF(AND(('GB'!$J$10&gt;=P),'GB'!$J$10&lt;=Z),'GB'!$J$1,"")</f>
      </c>
      <c r="N17" s="228">
        <f>IF(M17="","",'GB'!$J$10)</f>
      </c>
      <c r="O17" s="163">
        <f>IF(AND(('GB'!$J$12&gt;=P),'GB'!$J$12&lt;=Z),'GB'!$J$1,"")</f>
      </c>
      <c r="P17" s="231">
        <f>IF(O17="","",'GB'!$J$12)</f>
      </c>
      <c r="Q17" s="252">
        <f>IF(AND(('GB'!$J$14&gt;=P),'GB'!$J$14&lt;=Z),'GB'!$J$1,"")</f>
      </c>
      <c r="R17" s="228">
        <f>IF(Q17="","",'GB'!$J$14)</f>
      </c>
      <c r="S17" s="249">
        <f>IF(AND(('GB'!$J$15&gt;=P),'GB'!$J$15&lt;=Z),'GB'!$J$1,"")</f>
      </c>
      <c r="T17" s="231">
        <f>IF(S17="","",'GB'!$J$15)</f>
      </c>
      <c r="U17" s="258">
        <f>IF(AND(('GB'!$J$16&gt;=P),'GB'!$J$16&lt;=Z),'GB'!$J$1,"")</f>
      </c>
      <c r="V17" s="228">
        <f>IF(U17="","",'GB'!$J$16)</f>
      </c>
      <c r="W17" s="255">
        <f>IF(AND(('GB'!$J$17&gt;=P),'GB'!$J$17&lt;=Z),'GB'!$J$1,"")</f>
      </c>
      <c r="X17" s="228">
        <f>IF(W17="","",'GB'!$J$17)</f>
      </c>
      <c r="Y17" s="225">
        <f>IF(AND(('GB'!$J$19&gt;=P),'GB'!$J$19&lt;=Z),'GB'!$J$1,"")</f>
      </c>
      <c r="Z17" s="231">
        <f>IF(Y17="","",'GB'!$J$19)</f>
      </c>
      <c r="AA17" s="246">
        <f>IF(AND(('GB'!$J$21&gt;=P),'GB'!$J$21&lt;=Z),'GB'!$J$1,"")</f>
      </c>
      <c r="AB17" s="228">
        <f>IF(AA17="","",'GB'!$J$21)</f>
      </c>
      <c r="AC17" s="243">
        <f>IF(AND(('GB'!$J$22&gt;=P),'GB'!$J$22&lt;=Z),'GB'!$J$1,"")</f>
      </c>
      <c r="AD17" s="228">
        <f>IF(AC17="","",'GB'!$J$22)</f>
      </c>
    </row>
    <row r="18" spans="1:30" ht="12.75">
      <c r="A18" s="93">
        <f>IF(AND(('GB'!$K$3&gt;=P),'GB'!$K$3&lt;=Z),'GB'!$K$1,"")</f>
      </c>
      <c r="B18" s="231">
        <f>IF(A18="","",'GB'!$K$3)</f>
      </c>
      <c r="C18" s="237">
        <f>IF(AND(('GB'!$K$5&gt;=P),'GB'!$K$5&lt;=Z),'GB'!$K$1,"")</f>
      </c>
      <c r="D18" s="228">
        <f>IF(C18="","",'GB'!$K$5)</f>
      </c>
      <c r="E18" s="234">
        <f>IF(AND(('GB'!$K$6&gt;=P),'GB'!$K$6&lt;=Z),'GB'!$K$1,"")</f>
      </c>
      <c r="F18" s="231">
        <f>IF(E18="","",'GB'!$K$6)</f>
      </c>
      <c r="G18" s="240">
        <f>IF(AND(('GB'!$K$7&gt;=P),'GB'!$K$7&lt;=Z),'GB'!$K$1,"")</f>
      </c>
      <c r="H18" s="228">
        <f>IF(G18="","",'GB'!$K$7)</f>
      </c>
      <c r="I18" s="234">
        <f>IF(AND(('GB'!$K$8&gt;=P),'GB'!$K$8&lt;=Z),'GB'!$K$1,"")</f>
      </c>
      <c r="J18" s="231">
        <f>IF(I18="","",'GB'!$K$8)</f>
      </c>
      <c r="K18" s="240">
        <f>IF(AND(('GB'!$K$9&gt;=P),'GB'!$K$9&lt;=Z),'GB'!$K$1,"")</f>
      </c>
      <c r="L18" s="228">
        <f>IF(K18="","",'GB'!$K$9)</f>
      </c>
      <c r="M18" s="234">
        <f>IF(AND(('GB'!$K$10&gt;=P),'GB'!$K$10&lt;=Z),'GB'!$K$1,"")</f>
      </c>
      <c r="N18" s="228">
        <f>IF(M18="","",'GB'!$K$10)</f>
      </c>
      <c r="O18" s="163">
        <f>IF(AND(('GB'!$K$12&gt;=P),'GB'!$K$12&lt;=Z),'GB'!$K$1,"")</f>
      </c>
      <c r="P18" s="231">
        <f>IF(O18="","",'GB'!$K$12)</f>
      </c>
      <c r="Q18" s="252">
        <f>IF(AND(('GB'!$K$14&gt;=P),'GB'!$K$14&lt;=Z),'GB'!$K$1,"")</f>
      </c>
      <c r="R18" s="228">
        <f>IF(Q18="","",'GB'!$K$14)</f>
      </c>
      <c r="S18" s="249">
        <f>IF(AND(('GB'!$K$15&gt;=P),'GB'!$K$15&lt;=Z),'GB'!$K$1,"")</f>
      </c>
      <c r="T18" s="231">
        <f>IF(S18="","",'GB'!$K$15)</f>
      </c>
      <c r="U18" s="258">
        <f>IF(AND(('GB'!$K$16&gt;=P),'GB'!$K$16&lt;=Z),'GB'!$K$1,"")</f>
      </c>
      <c r="V18" s="228">
        <f>IF(U18="","",'GB'!$K$16)</f>
      </c>
      <c r="W18" s="255">
        <f>IF(AND(('GB'!$K$17&gt;=P),'GB'!$K$17&lt;=Z),'GB'!$K$1,"")</f>
      </c>
      <c r="X18" s="228">
        <f>IF(W18="","",'GB'!$K$17)</f>
      </c>
      <c r="Y18" s="225">
        <f>IF(AND(('GB'!$K$19&gt;=P),'GB'!$K$19&lt;=Z),'GB'!$K$1,"")</f>
      </c>
      <c r="Z18" s="231">
        <f>IF(Y18="","",'GB'!$K$19)</f>
      </c>
      <c r="AA18" s="246">
        <f>IF(AND(('GB'!$K$21&gt;=P),'GB'!$K$21&lt;=Z),'GB'!$K$1,"")</f>
      </c>
      <c r="AB18" s="228">
        <f>IF(AA18="","",'GB'!$K$21)</f>
      </c>
      <c r="AC18" s="243">
        <f>IF(AND(('GB'!$K$22&gt;=P),'GB'!$K$22&lt;=Z),'GB'!$K$1,"")</f>
      </c>
      <c r="AD18" s="228">
        <f>IF(AC18="","",'GB'!$K$22)</f>
      </c>
    </row>
    <row r="19" spans="1:30" ht="12.75">
      <c r="A19" s="93">
        <f>IF(AND(('GB'!$L$3&gt;=P),'GB'!$L$3&lt;=Z),'GB'!$L$1,"")</f>
      </c>
      <c r="B19" s="231">
        <f>IF(A19="","",'GB'!$L$3)</f>
      </c>
      <c r="C19" s="237">
        <f>IF(AND(('GB'!$L$5&gt;=P),'GB'!$L$5&lt;=Z),'GB'!$L$1,"")</f>
      </c>
      <c r="D19" s="228">
        <f>IF(C19="","",'GB'!$L$5)</f>
      </c>
      <c r="E19" s="234">
        <f>IF(AND(('GB'!$L$6&gt;=P),'GB'!$L$6&lt;=Z),'GB'!$L$1,"")</f>
      </c>
      <c r="F19" s="231">
        <f>IF(E19="","",'GB'!$L$6)</f>
      </c>
      <c r="G19" s="240">
        <f>IF(AND(('GB'!$L$7&gt;=P),'GB'!$L$7&lt;=Z),'GB'!$L$1,"")</f>
      </c>
      <c r="H19" s="228">
        <f>IF(G19="","",'GB'!$L$7)</f>
      </c>
      <c r="I19" s="234">
        <f>IF(AND(('GB'!$L$8&gt;=P),'GB'!$L$8&lt;=Z),'GB'!$L$1,"")</f>
      </c>
      <c r="J19" s="231">
        <f>IF(I19="","",'GB'!$L$8)</f>
      </c>
      <c r="K19" s="240">
        <f>IF(AND(('GB'!$L$9&gt;=P),'GB'!$L$9&lt;=Z),'GB'!$L$1,"")</f>
      </c>
      <c r="L19" s="228">
        <f>IF(K19="","",'GB'!$L$9)</f>
      </c>
      <c r="M19" s="234">
        <f>IF(AND(('GB'!$L$10&gt;=P),'GB'!$L$10&lt;=Z),'GB'!$L$1,"")</f>
      </c>
      <c r="N19" s="228">
        <f>IF(M19="","",'GB'!$L$10)</f>
      </c>
      <c r="O19" s="163">
        <f>IF(AND(('GB'!$L$12&gt;=P),'GB'!$L$12&lt;=Z),'GB'!$L$1,"")</f>
      </c>
      <c r="P19" s="231">
        <f>IF(O19="","",'GB'!$L$12)</f>
      </c>
      <c r="Q19" s="252">
        <f>IF(AND(('GB'!$L$14&gt;=P),'GB'!$L$14&lt;=Z),'GB'!$L$1,"")</f>
      </c>
      <c r="R19" s="228">
        <f>IF(Q19="","",'GB'!$L$14)</f>
      </c>
      <c r="S19" s="249">
        <f>IF(AND(('GB'!$L$15&gt;=P),'GB'!$L$15&lt;=Z),'GB'!$L$1,"")</f>
      </c>
      <c r="T19" s="231">
        <f>IF(S19="","",'GB'!$L$15)</f>
      </c>
      <c r="U19" s="258">
        <f>IF(AND(('GB'!$L$16&gt;=P),'GB'!$L$16&lt;=Z),'GB'!$L$1,"")</f>
      </c>
      <c r="V19" s="228">
        <f>IF(U19="","",'GB'!$L$16)</f>
      </c>
      <c r="W19" s="255">
        <f>IF(AND(('GB'!$L$17&gt;=P),'GB'!$L$17&lt;=Z),'GB'!$L$1,"")</f>
      </c>
      <c r="X19" s="228">
        <f>IF(W19="","",'GB'!$L$17)</f>
      </c>
      <c r="Y19" s="225">
        <f>IF(AND(('GB'!$L$19&gt;=P),'GB'!$L$19&lt;=Z),'GB'!$L$1,"")</f>
      </c>
      <c r="Z19" s="231">
        <f>IF(Y19="","",'GB'!$L$19)</f>
      </c>
      <c r="AA19" s="246">
        <f>IF(AND(('GB'!$L$21&gt;=P),'GB'!$L$21&lt;=Z),'GB'!$L$1,"")</f>
      </c>
      <c r="AB19" s="228">
        <f>IF(AA19="","",'GB'!$L$21)</f>
      </c>
      <c r="AC19" s="243">
        <f>IF(AND(('GB'!$L$22&gt;=P),'GB'!$L$22&lt;=Z),'GB'!$L$1,"")</f>
      </c>
      <c r="AD19" s="228">
        <f>IF(AC19="","",'GB'!$L$22)</f>
      </c>
    </row>
    <row r="20" spans="1:30" ht="12.75">
      <c r="A20" s="93">
        <f>IF(AND(('GB'!$M$3&gt;=P),'GB'!$M$3&lt;=Z),'GB'!$M$1,"")</f>
      </c>
      <c r="B20" s="231">
        <f>IF(A20="","",'GB'!$M$3)</f>
      </c>
      <c r="C20" s="237">
        <f>IF(AND(('GB'!$M$5&gt;=P),'GB'!$M$5&lt;=Z),'GB'!$M$1,"")</f>
      </c>
      <c r="D20" s="228">
        <f>IF(C20="","",'GB'!$M$5)</f>
      </c>
      <c r="E20" s="234">
        <f>IF(AND(('GB'!$M$6&gt;=P),'GB'!$M$6&lt;=Z),'GB'!$M$1,"")</f>
      </c>
      <c r="F20" s="231">
        <f>IF(E20="","",'GB'!$M$6)</f>
      </c>
      <c r="G20" s="240">
        <f>IF(AND(('GB'!$M$7&gt;=P),'GB'!$M$7&lt;=Z),'GB'!$M$1,"")</f>
      </c>
      <c r="H20" s="228">
        <f>IF(G20="","",'GB'!$M$7)</f>
      </c>
      <c r="I20" s="234">
        <f>IF(AND(('GB'!$M$8&gt;=P),'GB'!$M$8&lt;=Z),'GB'!$M$1,"")</f>
      </c>
      <c r="J20" s="231">
        <f>IF(I20="","",'GB'!$M$8)</f>
      </c>
      <c r="K20" s="240">
        <f>IF(AND(('GB'!$M$9&gt;=P),'GB'!$M$9&lt;=Z),'GB'!$M$1,"")</f>
      </c>
      <c r="L20" s="228">
        <f>IF(K20="","",'GB'!$M$9)</f>
      </c>
      <c r="M20" s="234">
        <f>IF(AND(('GB'!$M$10&gt;=P),'GB'!$M$10&lt;=Z),'GB'!$M$1,"")</f>
      </c>
      <c r="N20" s="228">
        <f>IF(M20="","",'GB'!$M$10)</f>
      </c>
      <c r="O20" s="163">
        <f>IF(AND(('GB'!$M$12&gt;=P),'GB'!$M$12&lt;=Z),'GB'!$M$1,"")</f>
      </c>
      <c r="P20" s="231">
        <f>IF(O20="","",'GB'!$M$12)</f>
      </c>
      <c r="Q20" s="252">
        <f>IF(AND(('GB'!$M$14&gt;=P),'GB'!$M$14&lt;=Z),'GB'!$M$1,"")</f>
      </c>
      <c r="R20" s="228">
        <f>IF(Q20="","",'GB'!$M$14)</f>
      </c>
      <c r="S20" s="249">
        <f>IF(AND(('GB'!$M$15&gt;=P),'GB'!$M$15&lt;=Z),'GB'!$M$1,"")</f>
      </c>
      <c r="T20" s="231">
        <f>IF(S20="","",'GB'!$M$15)</f>
      </c>
      <c r="U20" s="258">
        <f>IF(AND(('GB'!$M$16&gt;=P),'GB'!$M$16&lt;=Z),'GB'!$M$1,"")</f>
      </c>
      <c r="V20" s="228">
        <f>IF(U20="","",'GB'!$M$16)</f>
      </c>
      <c r="W20" s="255">
        <f>IF(AND(('GB'!$M$17&gt;=P),'GB'!$M$17&lt;=Z),'GB'!$M$1,"")</f>
      </c>
      <c r="X20" s="228">
        <f>IF(W20="","",'GB'!$M$17)</f>
      </c>
      <c r="Y20" s="225">
        <f>IF(AND(('GB'!$M$19&gt;=P),'GB'!$M$19&lt;=Z),'GB'!$M$1,"")</f>
      </c>
      <c r="Z20" s="231">
        <f>IF(Y20="","",'GB'!$M$19)</f>
      </c>
      <c r="AA20" s="246">
        <f>IF(AND(('GB'!$M$21&gt;=P),'GB'!$M$21&lt;=Z),'GB'!$M$1,"")</f>
      </c>
      <c r="AB20" s="228">
        <f>IF(AA20="","",'GB'!$M$21)</f>
      </c>
      <c r="AC20" s="243">
        <f>IF(AND(('GB'!$M$22&gt;=P),'GB'!$M$22&lt;=Z),'GB'!$M$1,"")</f>
      </c>
      <c r="AD20" s="228">
        <f>IF(AC20="","",'GB'!$M$22)</f>
      </c>
    </row>
    <row r="21" spans="1:30" ht="12.75">
      <c r="A21" s="93">
        <f>IF(AND(('GB'!$N$3&gt;=P),'GB'!$N$3&lt;=Z),'GB'!$N$1,"")</f>
      </c>
      <c r="B21" s="231">
        <f>IF(A21="","",'GB'!$N$3)</f>
      </c>
      <c r="C21" s="237">
        <f>IF(AND(('GB'!$N$5&gt;=P),'GB'!$N$5&lt;=Z),'GB'!$N$1,"")</f>
      </c>
      <c r="D21" s="228">
        <f>IF(C21="","",'GB'!$N$5)</f>
      </c>
      <c r="E21" s="234">
        <f>IF(AND(('GB'!$N$6&gt;=P),'GB'!$N$6&lt;=Z),'GB'!$N$1,"")</f>
      </c>
      <c r="F21" s="231">
        <f>IF(E21="","",'GB'!$N$6)</f>
      </c>
      <c r="G21" s="240">
        <f>IF(AND(('GB'!$N$7&gt;=P),'GB'!$N$7&lt;=Z),'GB'!$N$1,"")</f>
      </c>
      <c r="H21" s="228">
        <f>IF(G21="","",'GB'!$N$7)</f>
      </c>
      <c r="I21" s="234">
        <f>IF(AND(('GB'!$N$8&gt;=P),'GB'!$N$8&lt;=Z),'GB'!$N$1,"")</f>
      </c>
      <c r="J21" s="231">
        <f>IF(I21="","",'GB'!$N$8)</f>
      </c>
      <c r="K21" s="240">
        <f>IF(AND(('GB'!$N$9&gt;=P),'GB'!$N$9&lt;=Z),'GB'!$N$1,"")</f>
      </c>
      <c r="L21" s="228">
        <f>IF(K21="","",'GB'!$N$9)</f>
      </c>
      <c r="M21" s="234">
        <f>IF(AND(('GB'!$N$10&gt;=P),'GB'!$N$10&lt;=Z),'GB'!$N$1,"")</f>
      </c>
      <c r="N21" s="228">
        <f>IF(M21="","",'GB'!$N$10)</f>
      </c>
      <c r="O21" s="163">
        <f>IF(AND(('GB'!$N$12&gt;=P),'GB'!$N$12&lt;=Z),'GB'!$N$1,"")</f>
      </c>
      <c r="P21" s="231">
        <f>IF(O21="","",'GB'!$N$12)</f>
      </c>
      <c r="Q21" s="252">
        <f>IF(AND(('GB'!$N$14&gt;=P),'GB'!$N$14&lt;=Z),'GB'!$N$1,"")</f>
      </c>
      <c r="R21" s="228">
        <f>IF(Q21="","",'GB'!$N$14)</f>
      </c>
      <c r="S21" s="249">
        <f>IF(AND(('GB'!$N$15&gt;=P),'GB'!$N$15&lt;=Z),'GB'!$N$1,"")</f>
      </c>
      <c r="T21" s="231">
        <f>IF(S21="","",'GB'!$N$15)</f>
      </c>
      <c r="U21" s="258">
        <f>IF(AND(('GB'!$N$16&gt;=P),'GB'!$N$16&lt;=Z),'GB'!$N$1,"")</f>
      </c>
      <c r="V21" s="228">
        <f>IF(U21="","",'GB'!$N$16)</f>
      </c>
      <c r="W21" s="255">
        <f>IF(AND(('GB'!$N$17&gt;=P),'GB'!$N$17&lt;=Z),'GB'!$N$1,"")</f>
      </c>
      <c r="X21" s="228">
        <f>IF(W21="","",'GB'!$N$17)</f>
      </c>
      <c r="Y21" s="225">
        <f>IF(AND(('GB'!$N$19&gt;=P),'GB'!$N$19&lt;=Z),'GB'!$N$1,"")</f>
      </c>
      <c r="Z21" s="231">
        <f>IF(Y21="","",'GB'!$N$19)</f>
      </c>
      <c r="AA21" s="246">
        <f>IF(AND(('GB'!$N$21&gt;=P),'GB'!$N$21&lt;=Z),'GB'!$N$1,"")</f>
      </c>
      <c r="AB21" s="228">
        <f>IF(AA21="","",'GB'!$N$21)</f>
      </c>
      <c r="AC21" s="243">
        <f>IF(AND(('GB'!$N$22&gt;=P),'GB'!$N$22&lt;=Z),'GB'!$N$1,"")</f>
      </c>
      <c r="AD21" s="228">
        <f>IF(AC21="","",'GB'!$N$22)</f>
      </c>
    </row>
    <row r="22" spans="1:30" ht="12.75">
      <c r="A22" s="93">
        <f>IF(AND(('GB'!$O$3&gt;=P),'GB'!$O$3&lt;=Z),'GB'!$O$1,"")</f>
      </c>
      <c r="B22" s="231">
        <f>IF(A22="","",'GB'!$O$3)</f>
      </c>
      <c r="C22" s="237">
        <f>IF(AND(('GB'!$O$5&gt;=P),'GB'!$O$5&lt;=Z),'GB'!$O$1,"")</f>
      </c>
      <c r="D22" s="228">
        <f>IF(C22="","",'GB'!$O$5)</f>
      </c>
      <c r="E22" s="234">
        <f>IF(AND(('GB'!$O$6&gt;=P),'GB'!$O$6&lt;=Z),'GB'!$O$1,"")</f>
      </c>
      <c r="F22" s="231">
        <f>IF(E22="","",'GB'!$O$6)</f>
      </c>
      <c r="G22" s="240">
        <f>IF(AND(('GB'!$O$7&gt;=P),'GB'!$O$7&lt;=Z),'GB'!$O$1,"")</f>
      </c>
      <c r="H22" s="228">
        <f>IF(G22="","",'GB'!$O$7)</f>
      </c>
      <c r="I22" s="234">
        <f>IF(AND(('GB'!$O$8&gt;=P),'GB'!$O$8&lt;=Z),'GB'!$O$1,"")</f>
      </c>
      <c r="J22" s="231">
        <f>IF(I22="","",'GB'!$O$8)</f>
      </c>
      <c r="K22" s="240">
        <f>IF(AND(('GB'!$O$9&gt;=P),'GB'!$O$9&lt;=Z),'GB'!$O$1,"")</f>
      </c>
      <c r="L22" s="228">
        <f>IF(K22="","",'GB'!$O$9)</f>
      </c>
      <c r="M22" s="234">
        <f>IF(AND(('GB'!$O$10&gt;=P),'GB'!$O$10&lt;=Z),'GB'!$O$1,"")</f>
      </c>
      <c r="N22" s="228">
        <f>IF(M22="","",'GB'!$O$10)</f>
      </c>
      <c r="O22" s="163">
        <f>IF(AND(('GB'!$O$12&gt;=P),'GB'!$O$12&lt;=Z),'GB'!$O$1,"")</f>
      </c>
      <c r="P22" s="231">
        <f>IF(O22="","",'GB'!$O$12)</f>
      </c>
      <c r="Q22" s="252">
        <f>IF(AND(('GB'!$O$14&gt;=P),'GB'!$O$14&lt;=Z),'GB'!$O$1,"")</f>
      </c>
      <c r="R22" s="228">
        <f>IF(Q22="","",'GB'!$O$14)</f>
      </c>
      <c r="S22" s="249">
        <f>IF(AND(('GB'!$O$15&gt;=P),'GB'!$O$15&lt;=Z),'GB'!$O$1,"")</f>
      </c>
      <c r="T22" s="231">
        <f>IF(S22="","",'GB'!$O$15)</f>
      </c>
      <c r="U22" s="258">
        <f>IF(AND(('GB'!$O$16&gt;=P),'GB'!$O$16&lt;=Z),'GB'!$O$1,"")</f>
      </c>
      <c r="V22" s="228">
        <f>IF(U22="","",'GB'!$O$16)</f>
      </c>
      <c r="W22" s="255">
        <f>IF(AND(('GB'!$O$17&gt;=P),'GB'!$O$17&lt;=Z),'GB'!$O$1,"")</f>
      </c>
      <c r="X22" s="228">
        <f>IF(W22="","",'GB'!$O$17)</f>
      </c>
      <c r="Y22" s="225">
        <f>IF(AND(('GB'!$O$19&gt;=P),'GB'!$O$19&lt;=Z),'GB'!$O$1,"")</f>
      </c>
      <c r="Z22" s="231">
        <f>IF(Y22="","",'GB'!$O$19)</f>
      </c>
      <c r="AA22" s="246">
        <f>IF(AND(('GB'!$O$21&gt;=P),'GB'!$O$21&lt;=Z),'GB'!$O$1,"")</f>
      </c>
      <c r="AB22" s="228">
        <f>IF(AA22="","",'GB'!$O$21)</f>
      </c>
      <c r="AC22" s="243">
        <f>IF(AND(('GB'!$O$22&gt;=P),'GB'!$O$22&lt;=Z),'GB'!$O$1,"")</f>
      </c>
      <c r="AD22" s="228">
        <f>IF(AC22="","",'GB'!$O$22)</f>
      </c>
    </row>
    <row r="23" spans="1:30" ht="12.75">
      <c r="A23" s="93">
        <f>IF(AND(('GB'!$P$3&gt;=P),'GB'!$P$3&lt;=Z),'GB'!$P$1,"")</f>
      </c>
      <c r="B23" s="231">
        <f>IF(A23="","",'GB'!$P$3)</f>
      </c>
      <c r="C23" s="237">
        <f>IF(AND(('GB'!$P$5&gt;=P),'GB'!$P$5&lt;=Z),'GB'!$P$1,"")</f>
      </c>
      <c r="D23" s="228">
        <f>IF(C23="","",'GB'!$P$5)</f>
      </c>
      <c r="E23" s="234">
        <f>IF(AND(('GB'!$P$6&gt;=P),'GB'!$P$6&lt;=Z),'GB'!$P$1,"")</f>
      </c>
      <c r="F23" s="231">
        <f>IF(E23="","",'GB'!$P$6)</f>
      </c>
      <c r="G23" s="240">
        <f>IF(AND(('GB'!$P$7&gt;=P),'GB'!$P$7&lt;=Z),'GB'!$P$1,"")</f>
      </c>
      <c r="H23" s="228">
        <f>IF(G23="","",'GB'!$P$7)</f>
      </c>
      <c r="I23" s="234">
        <f>IF(AND(('GB'!$P$8&gt;=P),'GB'!$P$8&lt;=Z),'GB'!$P$1,"")</f>
      </c>
      <c r="J23" s="231">
        <f>IF(I23="","",'GB'!$P$8)</f>
      </c>
      <c r="K23" s="240">
        <f>IF(AND(('GB'!$P$9&gt;=P),'GB'!$P$9&lt;=Z),'GB'!$P$1,"")</f>
      </c>
      <c r="L23" s="228">
        <f>IF(K23="","",'GB'!$P$9)</f>
      </c>
      <c r="M23" s="234">
        <f>IF(AND(('GB'!$P$10&gt;=P),'GB'!$P$10&lt;=Z),'GB'!$P$1,"")</f>
      </c>
      <c r="N23" s="228">
        <f>IF(M23="","",'GB'!$P$10)</f>
      </c>
      <c r="O23" s="163">
        <f>IF(AND(('GB'!$P$12&gt;=P),'GB'!$P$12&lt;=Z),'GB'!$P$1,"")</f>
      </c>
      <c r="P23" s="231">
        <f>IF(O23="","",'GB'!$P$12)</f>
      </c>
      <c r="Q23" s="252">
        <f>IF(AND(('GB'!$P$14&gt;=P),'GB'!$P$14&lt;=Z),'GB'!$P$1,"")</f>
      </c>
      <c r="R23" s="228">
        <f>IF(Q23="","",'GB'!$P$14)</f>
      </c>
      <c r="S23" s="249">
        <f>IF(AND(('GB'!$P$15&gt;=P),'GB'!$P$15&lt;=Z),'GB'!$P$1,"")</f>
      </c>
      <c r="T23" s="231">
        <f>IF(S23="","",'GB'!$P$15)</f>
      </c>
      <c r="U23" s="258">
        <f>IF(AND(('GB'!$P$16&gt;=P),'GB'!$P$16&lt;=Z),'GB'!$P$1,"")</f>
      </c>
      <c r="V23" s="228">
        <f>IF(U23="","",'GB'!$P$16)</f>
      </c>
      <c r="W23" s="255">
        <f>IF(AND(('GB'!$P$17&gt;=P),'GB'!$P$17&lt;=Z),'GB'!$P$1,"")</f>
      </c>
      <c r="X23" s="228">
        <f>IF(W23="","",'GB'!$P$17)</f>
      </c>
      <c r="Y23" s="225">
        <f>IF(AND(('GB'!$P$19&gt;=P),'GB'!$P$19&lt;=Z),'GB'!$P$1,"")</f>
      </c>
      <c r="Z23" s="231">
        <f>IF(Y23="","",'GB'!$P$19)</f>
      </c>
      <c r="AA23" s="246">
        <f>IF(AND(('GB'!$P$21&gt;=P),'GB'!$P$21&lt;=Z),'GB'!$P$1,"")</f>
      </c>
      <c r="AB23" s="228">
        <f>IF(AA23="","",'GB'!$P$21)</f>
      </c>
      <c r="AC23" s="243">
        <f>IF(AND(('GB'!$P$22&gt;=P),'GB'!$P$22&lt;=Z),'GB'!$P$1,"")</f>
      </c>
      <c r="AD23" s="228">
        <f>IF(AC23="","",'GB'!$P$22)</f>
      </c>
    </row>
    <row r="24" spans="1:30" ht="12.75">
      <c r="A24" s="93">
        <f>IF(AND(('GB'!$Q$3&gt;=P),'GB'!$Q$3&lt;=Z),'GB'!$Q$1,"")</f>
      </c>
      <c r="B24" s="231">
        <f>IF(A24="","",'GB'!$Q$3)</f>
      </c>
      <c r="C24" s="237">
        <f>IF(AND(('GB'!$Q$5&gt;=P),'GB'!$Q$5&lt;=Z),'GB'!$Q$1,"")</f>
      </c>
      <c r="D24" s="228">
        <f>IF(C24="","",'GB'!$Q$5)</f>
      </c>
      <c r="E24" s="234">
        <f>IF(AND(('GB'!$Q$6&gt;=P),'GB'!$Q$6&lt;=Z),'GB'!$Q$1,"")</f>
      </c>
      <c r="F24" s="231">
        <f>IF(E24="","",'GB'!$Q$6)</f>
      </c>
      <c r="G24" s="240">
        <f>IF(AND(('GB'!$Q$7&gt;=P),'GB'!$Q$7&lt;=Z),'GB'!$Q$1,"")</f>
      </c>
      <c r="H24" s="228">
        <f>IF(G24="","",'GB'!$Q$7)</f>
      </c>
      <c r="I24" s="234">
        <f>IF(AND(('GB'!$Q$8&gt;=P),'GB'!$Q$8&lt;=Z),'GB'!$Q$1,"")</f>
      </c>
      <c r="J24" s="231">
        <f>IF(I24="","",'GB'!$Q$8)</f>
      </c>
      <c r="K24" s="240">
        <f>IF(AND(('GB'!$Q$9&gt;=P),'GB'!$Q$9&lt;=Z),'GB'!$Q$1,"")</f>
      </c>
      <c r="L24" s="228">
        <f>IF(K24="","",'GB'!$Q$9)</f>
      </c>
      <c r="M24" s="234">
        <f>IF(AND(('GB'!$Q$10&gt;=P),'GB'!$Q$10&lt;=Z),'GB'!$Q$1,"")</f>
      </c>
      <c r="N24" s="228">
        <f>IF(M24="","",'GB'!$Q$10)</f>
      </c>
      <c r="O24" s="163">
        <f>IF(AND(('GB'!$Q$12&gt;=P),'GB'!$Q$12&lt;=Z),'GB'!$Q$1,"")</f>
      </c>
      <c r="P24" s="231">
        <f>IF(O24="","",'GB'!$Q$12)</f>
      </c>
      <c r="Q24" s="252">
        <f>IF(AND(('GB'!$Q$14&gt;=P),'GB'!$Q$14&lt;=Z),'GB'!$Q$1,"")</f>
      </c>
      <c r="R24" s="228">
        <f>IF(Q24="","",'GB'!$Q$14)</f>
      </c>
      <c r="S24" s="249">
        <f>IF(AND(('GB'!$Q$15&gt;=P),'GB'!$Q$15&lt;=Z),'GB'!$Q$1,"")</f>
      </c>
      <c r="T24" s="231">
        <f>IF(S24="","",'GB'!$Q$15)</f>
      </c>
      <c r="U24" s="258">
        <f>IF(AND(('GB'!$Q$16&gt;=P),'GB'!$Q$16&lt;=Z),'GB'!$Q$1,"")</f>
      </c>
      <c r="V24" s="228">
        <f>IF(U24="","",'GB'!$Q$16)</f>
      </c>
      <c r="W24" s="255">
        <f>IF(AND(('GB'!$Q$17&gt;=P),'GB'!$Q$17&lt;=Z),'GB'!$Q$1,"")</f>
      </c>
      <c r="X24" s="228">
        <f>IF(W24="","",'GB'!$Q$17)</f>
      </c>
      <c r="Y24" s="225">
        <f>IF(AND(('GB'!$Q$19&gt;=P),'GB'!$Q$19&lt;=Z),'GB'!$Q$1,"")</f>
      </c>
      <c r="Z24" s="231">
        <f>IF(Y24="","",'GB'!$Q$19)</f>
      </c>
      <c r="AA24" s="246">
        <f>IF(AND(('GB'!$Q$21&gt;=P),'GB'!$Q$21&lt;=Z),'GB'!$Q$1,"")</f>
      </c>
      <c r="AB24" s="228">
        <f>IF(AA24="","",'GB'!$Q$21)</f>
      </c>
      <c r="AC24" s="243">
        <f>IF(AND(('GB'!$Q$22&gt;=P),'GB'!$Q$22&lt;=Z),'GB'!$Q$1,"")</f>
      </c>
      <c r="AD24" s="228">
        <f>IF(AC24="","",'GB'!$Q$22)</f>
      </c>
    </row>
    <row r="25" spans="1:30" ht="12.75">
      <c r="A25" s="93">
        <f>IF(AND(('GB'!$R$3&gt;=P),'GB'!$R$3&lt;=Z),'GB'!$R$1,"")</f>
      </c>
      <c r="B25" s="231">
        <f>IF(A25="","",'GB'!$R$3)</f>
      </c>
      <c r="C25" s="237">
        <f>IF(AND(('GB'!$R$5&gt;=P),'GB'!$R$5&lt;=Z),'GB'!$R$1,"")</f>
      </c>
      <c r="D25" s="228">
        <f>IF(C25="","",'GB'!$R$5)</f>
      </c>
      <c r="E25" s="234">
        <f>IF(AND(('GB'!$R$6&gt;=P),'GB'!$R$6&lt;=Z),'GB'!$R$1,"")</f>
      </c>
      <c r="F25" s="231">
        <f>IF(E25="","",'GB'!$R$6)</f>
      </c>
      <c r="G25" s="240">
        <f>IF(AND(('GB'!$R$7&gt;=P),'GB'!$R$7&lt;=Z),'GB'!$R$1,"")</f>
      </c>
      <c r="H25" s="228">
        <f>IF(G25="","",'GB'!$R$7)</f>
      </c>
      <c r="I25" s="234">
        <f>IF(AND(('GB'!$R$8&gt;=P),'GB'!$R$8&lt;=Z),'GB'!$R$1,"")</f>
      </c>
      <c r="J25" s="231">
        <f>IF(I25="","",'GB'!$R$8)</f>
      </c>
      <c r="K25" s="240">
        <f>IF(AND(('GB'!$R$9&gt;=P),'GB'!$R$9&lt;=Z),'GB'!$R$1,"")</f>
      </c>
      <c r="L25" s="228">
        <f>IF(K25="","",'GB'!$R$9)</f>
      </c>
      <c r="M25" s="234">
        <f>IF(AND(('GB'!$R$10&gt;=P),'GB'!$R$10&lt;=Z),'GB'!$R$1,"")</f>
      </c>
      <c r="N25" s="228">
        <f>IF(M25="","",'GB'!$R$10)</f>
      </c>
      <c r="O25" s="163">
        <f>IF(AND(('GB'!$R$12&gt;=P),'GB'!$R$12&lt;=Z),'GB'!$R$1,"")</f>
      </c>
      <c r="P25" s="231">
        <f>IF(O25="","",'GB'!$R$12)</f>
      </c>
      <c r="Q25" s="252">
        <f>IF(AND(('GB'!$R$14&gt;=P),'GB'!$R$14&lt;=Z),'GB'!$R$1,"")</f>
      </c>
      <c r="R25" s="228">
        <f>IF(Q25="","",'GB'!$R$14)</f>
      </c>
      <c r="S25" s="249">
        <f>IF(AND(('GB'!$R$15&gt;=P),'GB'!$R$15&lt;=Z),'GB'!$R$1,"")</f>
      </c>
      <c r="T25" s="231">
        <f>IF(S25="","",'GB'!$S$15)</f>
      </c>
      <c r="U25" s="258">
        <f>IF(AND(('GB'!$R$16&gt;=P),'GB'!$R$16&lt;=Z),'GB'!$R$1,"")</f>
      </c>
      <c r="V25" s="228">
        <f>IF(U25="","",'GB'!$R$16)</f>
      </c>
      <c r="W25" s="255">
        <f>IF(AND(('GB'!$R$17&gt;=P),'GB'!$R$17&lt;=Z),'GB'!$R$1,"")</f>
      </c>
      <c r="X25" s="228">
        <f>IF(W25="","",'GB'!$R$17)</f>
      </c>
      <c r="Y25" s="225">
        <f>IF(AND(('GB'!$R$19&gt;=P),'GB'!$R$19&lt;=Z),'GB'!$R$1,"")</f>
      </c>
      <c r="Z25" s="231">
        <f>IF(Y25="","",'GB'!$R$19)</f>
      </c>
      <c r="AA25" s="246">
        <f>IF(AND(('GB'!$R$21&gt;=P),'GB'!$R$21&lt;=Z),'GB'!$R$1,"")</f>
      </c>
      <c r="AB25" s="228">
        <f>IF(AA25="","",'GB'!$R$21)</f>
      </c>
      <c r="AC25" s="243">
        <f>IF(AND(('GB'!$R$22&gt;=P),'GB'!$R$22&lt;=Z),'GB'!$R$1,"")</f>
      </c>
      <c r="AD25" s="228">
        <f>IF(AC25="","",'GB'!$R$22)</f>
      </c>
    </row>
    <row r="26" spans="1:30" ht="12.75">
      <c r="A26" s="93">
        <f>IF(AND(('GB'!$S$3&gt;=P),'GB'!$S$3&lt;=Z),'GB'!$S$1,"")</f>
      </c>
      <c r="B26" s="231">
        <f>IF(A26="","",'GB'!$S$3)</f>
      </c>
      <c r="C26" s="237">
        <f>IF(AND(('GB'!$S$5&gt;=P),'GB'!$S$5&lt;=Z),'GB'!$S$1,"")</f>
      </c>
      <c r="D26" s="228">
        <f>IF(C26="","",'GB'!$S$5)</f>
      </c>
      <c r="E26" s="234">
        <f>IF(AND(('GB'!$S$6&gt;=P),'GB'!$S$6&lt;=Z),'GB'!$S$1,"")</f>
      </c>
      <c r="F26" s="231">
        <f>IF(E26="","",'GB'!$S$6)</f>
      </c>
      <c r="G26" s="240">
        <f>IF(AND(('GB'!$S$7&gt;=P),'GB'!$S$7&lt;=Z),'GB'!$S$1,"")</f>
      </c>
      <c r="H26" s="228">
        <f>IF(G26="","",'GB'!$S$7)</f>
      </c>
      <c r="I26" s="234">
        <f>IF(AND(('GB'!$S$8&gt;=P),'GB'!$S$8&lt;=Z),'GB'!$S$1,"")</f>
      </c>
      <c r="J26" s="231">
        <f>IF(I26="","",'GB'!$S$8)</f>
      </c>
      <c r="K26" s="240">
        <f>IF(AND(('GB'!$S$9&gt;=P),'GB'!$S$9&lt;=Z),'GB'!$S$1,"")</f>
      </c>
      <c r="L26" s="228">
        <f>IF(K26="","",'GB'!$S$9)</f>
      </c>
      <c r="M26" s="234">
        <f>IF(AND(('GB'!$S$10&gt;=P),'GB'!$S$10&lt;=Z),'GB'!$S$1,"")</f>
      </c>
      <c r="N26" s="228">
        <f>IF(M26="","",'GB'!$S$10)</f>
      </c>
      <c r="O26" s="163">
        <f>IF(AND(('GB'!$S$12&gt;=P),'GB'!$S$12&lt;=Z),'GB'!$S$1,"")</f>
      </c>
      <c r="P26" s="231">
        <f>IF(O26="","",'GB'!$S$12)</f>
      </c>
      <c r="Q26" s="252">
        <f>IF(AND(('GB'!$S$14&gt;=P),'GB'!$S$14&lt;=Z),'GB'!$S$1,"")</f>
      </c>
      <c r="R26" s="228">
        <f>IF(Q26="","",'GB'!$S$14)</f>
      </c>
      <c r="S26" s="249">
        <f>IF(AND(('GB'!$S$15&gt;=P),'GB'!$S$15&lt;=Z),'GB'!$S$1,"")</f>
      </c>
      <c r="T26" s="231">
        <f>IF(S26="","",'GB'!$S$15)</f>
      </c>
      <c r="U26" s="258">
        <f>IF(AND(('GB'!$S$16&gt;=P),'GB'!$S$16&lt;=Z),'GB'!$S$1,"")</f>
      </c>
      <c r="V26" s="228">
        <f>IF(U26="","",'GB'!$S$16)</f>
      </c>
      <c r="W26" s="255">
        <f>IF(AND(('GB'!$S$17&gt;=P),'GB'!$S$17&lt;=Z),'GB'!$S$1,"")</f>
      </c>
      <c r="X26" s="228">
        <f>IF(W26="","",'GB'!$S$17)</f>
      </c>
      <c r="Y26" s="225">
        <f>IF(AND(('GB'!$S$19&gt;=P),'GB'!$S$19&lt;=Z),'GB'!$S$1,"")</f>
      </c>
      <c r="Z26" s="231">
        <f>IF(Y26="","",'GB'!$S$19)</f>
      </c>
      <c r="AA26" s="246">
        <f>IF(AND(('GB'!$S$21&gt;=P),'GB'!$S$21&lt;=Z),'GB'!$S$1,"")</f>
      </c>
      <c r="AB26" s="228">
        <f>IF(AA26="","",'GB'!$S$21)</f>
      </c>
      <c r="AC26" s="243">
        <f>IF(AND(('GB'!$S$22&gt;=P),'GB'!$S$22&lt;=Z),'GB'!$S$1,"")</f>
      </c>
      <c r="AD26" s="228">
        <f>IF(AC26="","",'GB'!$S$22)</f>
      </c>
    </row>
    <row r="27" spans="1:30" ht="12.75">
      <c r="A27" s="93">
        <f>IF(AND(('GB'!$T$3&gt;=P),'GB'!$T$3&lt;=Z),'GB'!$T$1,"")</f>
      </c>
      <c r="B27" s="231">
        <f>IF(A27="","",'GB'!$T$3)</f>
      </c>
      <c r="C27" s="237">
        <f>IF(AND(('GB'!$T$5&gt;=P),'GB'!$T$5&lt;=Z),'GB'!$T$1,"")</f>
      </c>
      <c r="D27" s="228">
        <f>IF(C27="","",'GB'!$T$5)</f>
      </c>
      <c r="E27" s="234">
        <f>IF(AND(('GB'!$T$6&gt;=P),'GB'!$T$6&lt;=Z),'GB'!$T$1,"")</f>
      </c>
      <c r="F27" s="231">
        <f>IF(E27="","",'GB'!$T$6)</f>
      </c>
      <c r="G27" s="240">
        <f>IF(AND(('GB'!$T$7&gt;=P),'GB'!$T$7&lt;=Z),'GB'!$T$1,"")</f>
      </c>
      <c r="H27" s="228">
        <f>IF(G27="","",'GB'!$T$7)</f>
      </c>
      <c r="I27" s="234">
        <f>IF(AND(('GB'!$T$8&gt;=P),'GB'!$T$8&lt;=Z),'GB'!$T$1,"")</f>
      </c>
      <c r="J27" s="231">
        <f>IF(I27="","",'GB'!$T$8)</f>
      </c>
      <c r="K27" s="240">
        <f>IF(AND(('GB'!$T$9&gt;=P),'GB'!$T$9&lt;=Z),'GB'!$T$1,"")</f>
      </c>
      <c r="L27" s="228">
        <f>IF(K27="","",'GB'!$T$9)</f>
      </c>
      <c r="M27" s="234">
        <f>IF(AND(('GB'!$T$10&gt;=P),'GB'!$T$10&lt;=Z),'GB'!$T$1,"")</f>
      </c>
      <c r="N27" s="228">
        <f>IF(M27="","",'GB'!$T$10)</f>
      </c>
      <c r="O27" s="163">
        <f>IF(AND(('GB'!$T$12&gt;=P),'GB'!$T$12&lt;=Z),'GB'!$T$1,"")</f>
      </c>
      <c r="P27" s="231">
        <f>IF(O27="","",'GB'!$T$12)</f>
      </c>
      <c r="Q27" s="252">
        <f>IF(AND(('GB'!$T$14&gt;=P),'GB'!$T$14&lt;=Z),'GB'!$T$1,"")</f>
      </c>
      <c r="R27" s="228">
        <f>IF(Q27="","",'GB'!$T$14)</f>
      </c>
      <c r="S27" s="249">
        <f>IF(AND(('GB'!$T$15&gt;=P),'GB'!$T$15&lt;=Z),'GB'!$T$1,"")</f>
      </c>
      <c r="T27" s="231">
        <f>IF(S27="","",'GB'!$T$15)</f>
      </c>
      <c r="U27" s="258">
        <f>IF(AND(('GB'!$T$16&gt;=P),'GB'!$T$16&lt;=Z),'GB'!$T$1,"")</f>
      </c>
      <c r="V27" s="228">
        <f>IF(U27="","",'GB'!$T$16)</f>
      </c>
      <c r="W27" s="255">
        <f>IF(AND(('GB'!$T$17&gt;=P),'GB'!$T$17&lt;=Z),'GB'!$T$1,"")</f>
      </c>
      <c r="X27" s="228">
        <f>IF(W27="","",'GB'!$T$17)</f>
      </c>
      <c r="Y27" s="225">
        <f>IF(AND(('GB'!$T$19&gt;=P),'GB'!$T$19&lt;=Z),'GB'!$T$1,"")</f>
      </c>
      <c r="Z27" s="231">
        <f>IF(Y27="","",'GB'!$T$19)</f>
      </c>
      <c r="AA27" s="246">
        <f>IF(AND(('GB'!$T$21&gt;=P),'GB'!$T$21&lt;=Z),'GB'!$T$1,"")</f>
      </c>
      <c r="AB27" s="228">
        <f>IF(AA27="","",'GB'!$T$21)</f>
      </c>
      <c r="AC27" s="243">
        <f>IF(AND(('GB'!$T$22&gt;=P),'GB'!$T$22&lt;=Z),'GB'!$T$1,"")</f>
      </c>
      <c r="AD27" s="228">
        <f>IF(AC27="","",'GB'!$T$22)</f>
      </c>
    </row>
    <row r="28" spans="1:30" ht="12.75">
      <c r="A28" s="93">
        <f>IF(AND(('GB'!$U$3&gt;=P),'GB'!$U$3&lt;=Z),'GB'!$U$1,"")</f>
      </c>
      <c r="B28" s="231">
        <f>IF(A28="","",'GB'!$U$3)</f>
      </c>
      <c r="C28" s="237">
        <f>IF(AND(('GB'!$U$5&gt;=P),'GB'!$U$5&lt;=Z),'GB'!$U$1,"")</f>
      </c>
      <c r="D28" s="228">
        <f>IF(C28="","",'GB'!$U$5)</f>
      </c>
      <c r="E28" s="234">
        <f>IF(AND(('GB'!$U$6&gt;=P),'GB'!$U$6&lt;=Z),'GB'!$U$1,"")</f>
      </c>
      <c r="F28" s="231">
        <f>IF(E28="","",'GB'!$U$6)</f>
      </c>
      <c r="G28" s="240">
        <f>IF(AND(('GB'!$U$7&gt;=P),'GB'!$U$7&lt;=Z),'GB'!$U$1,"")</f>
      </c>
      <c r="H28" s="228">
        <f>IF(G28="","",'GB'!$U$7)</f>
      </c>
      <c r="I28" s="234">
        <f>IF(AND(('GB'!$U$8&gt;=P),'GB'!$U$8&lt;=Z),'GB'!$U$1,"")</f>
      </c>
      <c r="J28" s="231">
        <f>IF(I28="","",'GB'!$U$8)</f>
      </c>
      <c r="K28" s="240">
        <f>IF(AND(('GB'!$U$9&gt;=P),'GB'!$U$9&lt;=Z),'GB'!$U$1,"")</f>
      </c>
      <c r="L28" s="228">
        <f>IF(K28="","",'GB'!$U$9)</f>
      </c>
      <c r="M28" s="234">
        <f>IF(AND(('GB'!$U$10&gt;=P),'GB'!$U$10&lt;=Z),'GB'!$U$1,"")</f>
      </c>
      <c r="N28" s="228">
        <f>IF(M28="","",'GB'!$U$10)</f>
      </c>
      <c r="O28" s="163">
        <f>IF(AND(('GB'!$U$12&gt;=P),'GB'!$U$12&lt;=Z),'GB'!$U$1,"")</f>
      </c>
      <c r="P28" s="231">
        <f>IF(O28="","",'GB'!$U$12)</f>
      </c>
      <c r="Q28" s="252">
        <f>IF(AND(('GB'!$U$14&gt;=P),'GB'!$U$14&lt;=Z),'GB'!$U$1,"")</f>
      </c>
      <c r="R28" s="228">
        <f>IF(Q28="","",'GB'!$U$14)</f>
      </c>
      <c r="S28" s="249">
        <f>IF(AND(('GB'!$U$15&gt;=P),'GB'!$U$15&lt;=Z),'GB'!$U$1,"")</f>
      </c>
      <c r="T28" s="231">
        <f>IF(S28="","",'GB'!$U$15)</f>
      </c>
      <c r="U28" s="258">
        <f>IF(AND(('GB'!$U$16&gt;=P),'GB'!$U$16&lt;=Z),'GB'!$U$1,"")</f>
      </c>
      <c r="V28" s="228">
        <f>IF(U28="","",'GB'!$U$16)</f>
      </c>
      <c r="W28" s="255">
        <f>IF(AND(('GB'!$U$17&gt;=P),'GB'!$U$17&lt;=Z),'GB'!$U$1,"")</f>
      </c>
      <c r="X28" s="228">
        <f>IF(W28="","",'GB'!$U$17)</f>
      </c>
      <c r="Y28" s="225">
        <f>IF(AND(('GB'!$U$19&gt;=P),'GB'!$U$19&lt;=Z),'GB'!$U$1,"")</f>
      </c>
      <c r="Z28" s="231">
        <f>IF(Y28="","",'GB'!$U$19)</f>
      </c>
      <c r="AA28" s="246">
        <f>IF(AND(('GB'!$U$21&gt;=P),'GB'!$U$21&lt;=Z),'GB'!$U$1,"")</f>
      </c>
      <c r="AB28" s="228">
        <f>IF(AA28="","",'GB'!$U$21)</f>
      </c>
      <c r="AC28" s="243">
        <f>IF(AND(('GB'!$U$22&gt;=P),'GB'!$U$22&lt;=Z),'GB'!$U$1,"")</f>
      </c>
      <c r="AD28" s="228">
        <f>IF(AC28="","",'GB'!$U$22)</f>
      </c>
    </row>
    <row r="29" spans="1:30" ht="12.75">
      <c r="A29" s="93">
        <f>IF(AND(('GB'!$V$3&gt;=P),'GB'!$V$3&lt;=Z),'GB'!$V$1,"")</f>
      </c>
      <c r="B29" s="231">
        <f>IF(A29="","",'GB'!$V$3)</f>
      </c>
      <c r="C29" s="237">
        <f>IF(AND(('GB'!$V$5&gt;=P),'GB'!$V$5&lt;=Z),'GB'!$V$1,"")</f>
      </c>
      <c r="D29" s="228">
        <f>IF(C29="","",'GB'!$V$5)</f>
      </c>
      <c r="E29" s="234">
        <f>IF(AND(('GB'!$V$6&gt;=P),'GB'!$V$6&lt;=Z),'GB'!$V$1,"")</f>
      </c>
      <c r="F29" s="231">
        <f>IF(E29="","",'GB'!$V$6)</f>
      </c>
      <c r="G29" s="240">
        <f>IF(AND(('GB'!$V$7&gt;=P),'GB'!$V$7&lt;=Z),'GB'!$V$1,"")</f>
      </c>
      <c r="H29" s="228">
        <f>IF(G29="","",'GB'!$V$7)</f>
      </c>
      <c r="I29" s="234">
        <f>IF(AND(('GB'!$V$8&gt;=P),'GB'!$V$8&lt;=Z),'GB'!$V$1,"")</f>
      </c>
      <c r="J29" s="231">
        <f>IF(I29="","",'GB'!$V$8)</f>
      </c>
      <c r="K29" s="240">
        <f>IF(AND(('GB'!$V$9&gt;=P),'GB'!$V$9&lt;=Z),'GB'!$V$1,"")</f>
      </c>
      <c r="L29" s="228">
        <f>IF(K29="","",'GB'!$V$9)</f>
      </c>
      <c r="M29" s="234">
        <f>IF(AND(('GB'!$V$10&gt;=P),'GB'!$V$10&lt;=Z),'GB'!$V$1,"")</f>
      </c>
      <c r="N29" s="228">
        <f>IF(M29="","",'GB'!$V$10)</f>
      </c>
      <c r="O29" s="163">
        <f>IF(AND(('GB'!$V$12&gt;=P),'GB'!$V$12&lt;=Z),'GB'!$V$1,"")</f>
      </c>
      <c r="P29" s="231">
        <f>IF(O29="","",'GB'!$V$12)</f>
      </c>
      <c r="Q29" s="252">
        <f>IF(AND(('GB'!$V$14&gt;=P),'GB'!$V$14&lt;=Z),'GB'!$V$1,"")</f>
      </c>
      <c r="R29" s="228">
        <f>IF(Q29="","",'GB'!$V$14)</f>
      </c>
      <c r="S29" s="249">
        <f>IF(AND(('GB'!$V$15&gt;=P),'GB'!$V$15&lt;=Z),'GB'!$V$1,"")</f>
      </c>
      <c r="T29" s="231">
        <f>IF(S29="","",'GB'!$V$15)</f>
      </c>
      <c r="U29" s="258">
        <f>IF(AND(('GB'!$V$16&gt;=P),'GB'!$V$16&lt;=Z),'GB'!$V$1,"")</f>
      </c>
      <c r="V29" s="228">
        <f>IF(U29="","",'GB'!$V$16)</f>
      </c>
      <c r="W29" s="255">
        <f>IF(AND(('GB'!$V$17&gt;=P),'GB'!$V$17&lt;=Z),'GB'!$V$1,"")</f>
      </c>
      <c r="X29" s="228">
        <f>IF(W29="","",'GB'!$V$17)</f>
      </c>
      <c r="Y29" s="225">
        <f>IF(AND(('GB'!$V$19&gt;=P),'GB'!$V$19&lt;=Z),'GB'!$V$1,"")</f>
      </c>
      <c r="Z29" s="231">
        <f>IF(Y29="","",'GB'!$V$19)</f>
      </c>
      <c r="AA29" s="246">
        <f>IF(AND(('GB'!$V$21&gt;=P),'GB'!$V$21&lt;=Z),'GB'!$V$1,"")</f>
      </c>
      <c r="AB29" s="228">
        <f>IF(AA29="","",'GB'!$V$21)</f>
      </c>
      <c r="AC29" s="243">
        <f>IF(AND(('GB'!$V$22&gt;=P),'GB'!$V$22&lt;=Z),'GB'!$V$1,"")</f>
      </c>
      <c r="AD29" s="228">
        <f>IF(AC29="","",'GB'!$V$22)</f>
      </c>
    </row>
    <row r="30" spans="1:30" ht="12.75">
      <c r="A30" s="93">
        <f>IF(AND(('GB'!$W$3&gt;=P),'GB'!$W$3&lt;=Z),'GB'!$W$1,"")</f>
      </c>
      <c r="B30" s="231">
        <f>IF(A30="","",'GB'!$W$3)</f>
      </c>
      <c r="C30" s="237">
        <f>IF(AND(('GB'!$W$5&gt;=P),'GB'!$W$5&lt;=Z),'GB'!$W$1,"")</f>
      </c>
      <c r="D30" s="228">
        <f>IF(C30="","",'GB'!$W$5)</f>
      </c>
      <c r="E30" s="234">
        <f>IF(AND(('GB'!$W$6&gt;=P),'GB'!$W$6&lt;=Z),'GB'!$W$1,"")</f>
      </c>
      <c r="F30" s="231">
        <f>IF(E30="","",'GB'!$W$6)</f>
      </c>
      <c r="G30" s="240">
        <f>IF(AND(('GB'!$W$7&gt;=P),'GB'!$W$7&lt;=Z),'GB'!$W$1,"")</f>
      </c>
      <c r="H30" s="228">
        <f>IF(G30="","",'GB'!$W$7)</f>
      </c>
      <c r="I30" s="234">
        <f>IF(AND(('GB'!$W$8&gt;=P),'GB'!$W$8&lt;=Z),'GB'!$W$1,"")</f>
      </c>
      <c r="J30" s="231">
        <f>IF(I30="","",'GB'!$W$8)</f>
      </c>
      <c r="K30" s="240">
        <f>IF(AND(('GB'!$W$9&gt;=P),'GB'!$W$9&lt;=Z),'GB'!$W$1,"")</f>
      </c>
      <c r="L30" s="228">
        <f>IF(K30="","",'GB'!$W$9)</f>
      </c>
      <c r="M30" s="234">
        <f>IF(AND(('GB'!$W$10&gt;=P),'GB'!$W$10&lt;=Z),'GB'!$W$1,"")</f>
      </c>
      <c r="N30" s="228">
        <f>IF(M30="","",'GB'!$W$10)</f>
      </c>
      <c r="O30" s="163">
        <f>IF(AND(('GB'!$W$12&gt;=P),'GB'!$W$12&lt;=Z),'GB'!$W$1,"")</f>
      </c>
      <c r="P30" s="231">
        <f>IF(O30="","",'GB'!$W$12)</f>
      </c>
      <c r="Q30" s="252">
        <f>IF(AND(('GB'!$W$14&gt;=P),'GB'!$W$14&lt;=Z),'GB'!$W$1,"")</f>
      </c>
      <c r="R30" s="228">
        <f>IF(Q30="","",'GB'!$W$14)</f>
      </c>
      <c r="S30" s="249">
        <f>IF(AND(('GB'!$W$15&gt;=P),'GB'!$W$15&lt;=Z),'GB'!$W$1,"")</f>
      </c>
      <c r="T30" s="231">
        <f>IF(S30="","",'GB'!$W$15)</f>
      </c>
      <c r="U30" s="258">
        <f>IF(AND(('GB'!$W$16&gt;=P),'GB'!$W$16&lt;=Z),'GB'!$W$1,"")</f>
      </c>
      <c r="V30" s="228">
        <f>IF(U30="","",'GB'!$W$16)</f>
      </c>
      <c r="W30" s="255">
        <f>IF(AND(('GB'!$W$17&gt;=P),'GB'!$W$17&lt;=Z),'GB'!$W$1,"")</f>
      </c>
      <c r="X30" s="228">
        <f>IF(W30="","",'GB'!$W$17)</f>
      </c>
      <c r="Y30" s="225">
        <f>IF(AND(('GB'!$W$19&gt;=P),'GB'!$W$19&lt;=Z),'GB'!$W$1,"")</f>
      </c>
      <c r="Z30" s="231">
        <f>IF(Y30="","",'GB'!$W$19)</f>
      </c>
      <c r="AA30" s="246">
        <f>IF(AND(('GB'!$W$21&gt;=P),'GB'!$W$21&lt;=Z),'GB'!$W$1,"")</f>
      </c>
      <c r="AB30" s="228">
        <f>IF(AA30="","",'GB'!$W$21)</f>
      </c>
      <c r="AC30" s="243">
        <f>IF(AND(('GB'!$W$22&gt;=P),'GB'!$W$22&lt;=Z),'GB'!$W$1,"")</f>
      </c>
      <c r="AD30" s="228">
        <f>IF(AC30="","",'GB'!$W$22)</f>
      </c>
    </row>
    <row r="31" spans="1:30" ht="12.75">
      <c r="A31" s="93">
        <f>IF(AND(('GB'!$X$3&gt;=P),'GB'!$X$3&lt;=Z),'GB'!$X$1,"")</f>
      </c>
      <c r="B31" s="231">
        <f>IF(A31="","",'GB'!$X$3)</f>
      </c>
      <c r="C31" s="237">
        <f>IF(AND(('GB'!$X$5&gt;=P),'GB'!$X$5&lt;=Z),'GB'!$X$1,"")</f>
      </c>
      <c r="D31" s="228">
        <f>IF(C31="","",'GB'!$X$5)</f>
      </c>
      <c r="E31" s="234">
        <f>IF(AND(('GB'!$X$6&gt;=P),'GB'!$X$6&lt;=Z),'GB'!$X$1,"")</f>
      </c>
      <c r="F31" s="231">
        <f>IF(E31="","",'GB'!$X$6)</f>
      </c>
      <c r="G31" s="240">
        <f>IF(AND(('GB'!$X$7&gt;=P),'GB'!$X$7&lt;=Z),'GB'!$X$1,"")</f>
      </c>
      <c r="H31" s="228">
        <f>IF(G31="","",'GB'!$X$7)</f>
      </c>
      <c r="I31" s="234">
        <f>IF(AND(('GB'!$X$8&gt;=P),'GB'!$X$8&lt;=Z),'GB'!$X$1,"")</f>
      </c>
      <c r="J31" s="231">
        <f>IF(I31="","",'GB'!$X$8)</f>
      </c>
      <c r="K31" s="240">
        <f>IF(AND(('GB'!$X$9&gt;=P),'GB'!$X$9&lt;=Z),'GB'!$X$1,"")</f>
      </c>
      <c r="L31" s="228">
        <f>IF(K31="","",'GB'!$X$9)</f>
      </c>
      <c r="M31" s="234">
        <f>IF(AND(('GB'!$X$10&gt;=P),'GB'!$X$10&lt;=Z),'GB'!$X$1,"")</f>
      </c>
      <c r="N31" s="228">
        <f>IF(M31="","",'GB'!$X$10)</f>
      </c>
      <c r="O31" s="163">
        <f>IF(AND(('GB'!$X$12&gt;=P),'GB'!$X$12&lt;=Z),'GB'!$X$1,"")</f>
      </c>
      <c r="P31" s="231">
        <f>IF(O31="","",'GB'!$X$12)</f>
      </c>
      <c r="Q31" s="252">
        <f>IF(AND(('GB'!$X$14&gt;=P),'GB'!$X$14&lt;=Z),'GB'!$X$1,"")</f>
      </c>
      <c r="R31" s="228">
        <f>IF(Q31="","",'GB'!$X$14)</f>
      </c>
      <c r="S31" s="249">
        <f>IF(AND(('GB'!$X$15&gt;=P),'GB'!$X$15&lt;=Z),'GB'!$X$1,"")</f>
      </c>
      <c r="T31" s="231">
        <f>IF(S31="","",'GB'!$X$15)</f>
      </c>
      <c r="U31" s="258">
        <f>IF(AND(('GB'!$X$16&gt;=P),'GB'!$X$16&lt;=Z),'GB'!$X$1,"")</f>
      </c>
      <c r="V31" s="228">
        <f>IF(U31="","",'GB'!$X$16)</f>
      </c>
      <c r="W31" s="255">
        <f>IF(AND(('GB'!$X$17&gt;=P),'GB'!$X$17&lt;=Z),'GB'!$X$1,"")</f>
      </c>
      <c r="X31" s="228">
        <f>IF(W31="","",'GB'!$X$17)</f>
      </c>
      <c r="Y31" s="225">
        <f>IF(AND(('GB'!$X$19&gt;=P),'GB'!$X$19&lt;=Z),'GB'!$X$1,"")</f>
      </c>
      <c r="Z31" s="231">
        <f>IF(Y31="","",'GB'!$X$19)</f>
      </c>
      <c r="AA31" s="246">
        <f>IF(AND(('GB'!$X$21&gt;=P),'GB'!$X$21&lt;=Z),'GB'!$X$1,"")</f>
      </c>
      <c r="AB31" s="228">
        <f>IF(AA31="","",'GB'!$X$21)</f>
      </c>
      <c r="AC31" s="243">
        <f>IF(AND(('GB'!$X$22&gt;=P),'GB'!$X$22&lt;=Z),'GB'!$X$1,"")</f>
      </c>
      <c r="AD31" s="228">
        <f>IF(AC31="","",'GB'!$X$22)</f>
      </c>
    </row>
    <row r="32" spans="1:30" ht="12.75">
      <c r="A32" s="93">
        <f>IF(AND(('GB'!$Y$3&gt;=P),'GB'!$Y$3&lt;=Z),'GB'!$Y$1,"")</f>
      </c>
      <c r="B32" s="231">
        <f>IF(A32="","",'GB'!$Y$3)</f>
      </c>
      <c r="C32" s="237">
        <f>IF(AND(('GB'!$Y$5&gt;=P),'GB'!$Y$5&lt;=Z),'GB'!$Y$1,"")</f>
      </c>
      <c r="D32" s="228">
        <f>IF(C32="","",'GB'!$Y$5)</f>
      </c>
      <c r="E32" s="234">
        <f>IF(AND(('GB'!$Y$6&gt;=P),'GB'!$Y$6&lt;=Z),'GB'!$Y$1,"")</f>
      </c>
      <c r="F32" s="231">
        <f>IF(E32="","",'GB'!$Y$6)</f>
      </c>
      <c r="G32" s="240">
        <f>IF(AND(('GB'!$Y$7&gt;=P),'GB'!$Y$7&lt;=Z),'GB'!$Y$1,"")</f>
      </c>
      <c r="H32" s="228">
        <f>IF(G32="","",'GB'!$Y$7)</f>
      </c>
      <c r="I32" s="234">
        <f>IF(AND(('GB'!$Y$8&gt;=P),'GB'!$Y$8&lt;=Z),'GB'!$Y$1,"")</f>
      </c>
      <c r="J32" s="231">
        <f>IF(I32="","",'GB'!$Y$8)</f>
      </c>
      <c r="K32" s="240">
        <f>IF(AND(('GB'!$Y$9&gt;=P),'GB'!$Y$9&lt;=Z),'GB'!$Y$1,"")</f>
      </c>
      <c r="L32" s="228">
        <f>IF(K32="","",'GB'!$Y$9)</f>
      </c>
      <c r="M32" s="234">
        <f>IF(AND(('GB'!$Y$10&gt;=P),'GB'!$Y$10&lt;=Z),'GB'!$Y$1,"")</f>
      </c>
      <c r="N32" s="228">
        <f>IF(M32="","",'GB'!$Y$10)</f>
      </c>
      <c r="O32" s="163">
        <f>IF(AND(('GB'!$Y$12&gt;=P),'GB'!$Y$12&lt;=Z),'GB'!$Y$1,"")</f>
      </c>
      <c r="P32" s="231">
        <f>IF(O32="","",'GB'!$Y$12)</f>
      </c>
      <c r="Q32" s="252">
        <f>IF(AND(('GB'!$Y$14&gt;=P),'GB'!$Y$14&lt;=Z),'GB'!$Y$1,"")</f>
      </c>
      <c r="R32" s="228">
        <f>IF(Q32="","",'GB'!$Y$14)</f>
      </c>
      <c r="S32" s="249">
        <f>IF(AND(('GB'!$Y$15&gt;=P),'GB'!$Y$15&lt;=Z),'GB'!$Y$1,"")</f>
      </c>
      <c r="T32" s="231">
        <f>IF(S32="","",'GB'!$Y$15)</f>
      </c>
      <c r="U32" s="258">
        <f>IF(AND(('GB'!$Y$16&gt;=P),'GB'!$Y$16&lt;=Z),'GB'!$Y$1,"")</f>
      </c>
      <c r="V32" s="228">
        <f>IF(U32="","",'GB'!$Y$16)</f>
      </c>
      <c r="W32" s="255">
        <f>IF(AND(('GB'!$Y$17&gt;=P),'GB'!$Y$17&lt;=Z),'GB'!$Y$1,"")</f>
      </c>
      <c r="X32" s="228">
        <f>IF(W32="","",'GB'!$Y$17)</f>
      </c>
      <c r="Y32" s="225">
        <f>IF(AND(('GB'!$Y$19&gt;=P),'GB'!$Y$19&lt;=Z),'GB'!$Y$1,"")</f>
      </c>
      <c r="Z32" s="231">
        <f>IF(Y32="","",'GB'!$Y$19)</f>
      </c>
      <c r="AA32" s="246">
        <f>IF(AND(('GB'!$Y$21&gt;=P),'GB'!$Y$21&lt;=Z),'GB'!$Y$1,"")</f>
      </c>
      <c r="AB32" s="228">
        <f>IF(AA32="","",'GB'!$Y$21)</f>
      </c>
      <c r="AC32" s="243">
        <f>IF(AND(('GB'!$Y$22&gt;=P),'GB'!$Y$22&lt;=Z),'GB'!$Y$1,"")</f>
      </c>
      <c r="AD32" s="228">
        <f>IF(AC32="","",'GB'!$Y$22)</f>
      </c>
    </row>
    <row r="33" spans="1:30" ht="12.75">
      <c r="A33" s="93">
        <f>IF(AND(('GB'!$Z$3&gt;=P),'GB'!$Z$3&lt;=Z),'GB'!$Z$1,"")</f>
      </c>
      <c r="B33" s="231">
        <f>IF(A33="","",'GB'!$Z$3)</f>
      </c>
      <c r="C33" s="237">
        <f>IF(AND(('GB'!$Z$5&gt;=P),'GB'!$Z$5&lt;=Z),'GB'!$Z$1,"")</f>
      </c>
      <c r="D33" s="228">
        <f>IF(C33="","",'GB'!$Z$5)</f>
      </c>
      <c r="E33" s="234">
        <f>IF(AND(('GB'!$Z$6&gt;=P),'GB'!$Z$6&lt;=Z),'GB'!$Z$1,"")</f>
      </c>
      <c r="F33" s="231">
        <f>IF(E33="","",'GB'!$Z$6)</f>
      </c>
      <c r="G33" s="240">
        <f>IF(AND(('GB'!$Z$7&gt;=P),'GB'!$Z$7&lt;=Z),'GB'!$Z$1,"")</f>
      </c>
      <c r="H33" s="228">
        <f>IF(G33="","",'GB'!$Z$7)</f>
      </c>
      <c r="I33" s="234">
        <f>IF(AND(('GB'!$Z$8&gt;=P),'GB'!$Z$8&lt;=Z),'GB'!$Z$1,"")</f>
      </c>
      <c r="J33" s="231">
        <f>IF(I33="","",'GB'!$Z$8)</f>
      </c>
      <c r="K33" s="240">
        <f>IF(AND(('GB'!$Z$9&gt;=P),'GB'!$Z$9&lt;=Z),'GB'!$Z$1,"")</f>
      </c>
      <c r="L33" s="228">
        <f>IF(K33="","",'GB'!$Z$9)</f>
      </c>
      <c r="M33" s="234">
        <f>IF(AND(('GB'!$Z$10&gt;=P),'GB'!$Z$10&lt;=Z),'GB'!$Z$1,"")</f>
      </c>
      <c r="N33" s="228">
        <f>IF(M33="","",'GB'!$Z$10)</f>
      </c>
      <c r="O33" s="163">
        <f>IF(AND(('GB'!$Z$12&gt;=P),'GB'!$Z$12&lt;=Z),'GB'!$Z$1,"")</f>
      </c>
      <c r="P33" s="231">
        <f>IF(O33="","",'GB'!$Z$12)</f>
      </c>
      <c r="Q33" s="252">
        <f>IF(AND(('GB'!$Z$14&gt;=P),'GB'!$Z$14&lt;=Z),'GB'!$Z$1,"")</f>
      </c>
      <c r="R33" s="228">
        <f>IF(Q33="","",'GB'!$Z$14)</f>
      </c>
      <c r="S33" s="249">
        <f>IF(AND(('GB'!$Z$15&gt;=P),'GB'!$Z$15&lt;=Z),'GB'!$Z$1,"")</f>
      </c>
      <c r="T33" s="231">
        <f>IF(S33="","",'GB'!$Z$15)</f>
      </c>
      <c r="U33" s="258">
        <f>IF(AND(('GB'!$Z$16&gt;=P),'GB'!$Z$16&lt;=Z),'GB'!$Z$1,"")</f>
      </c>
      <c r="V33" s="228">
        <f>IF(U33="","",'GB'!$Z$16)</f>
      </c>
      <c r="W33" s="255">
        <f>IF(AND(('GB'!$Z$17&gt;=P),'GB'!$Z$17&lt;=Z),'GB'!$Z$1,"")</f>
      </c>
      <c r="X33" s="228">
        <f>IF(W33="","",'GB'!$Z$17)</f>
      </c>
      <c r="Y33" s="225">
        <f>IF(AND(('GB'!$Z$19&gt;=P),'GB'!$Z$19&lt;=Z),'GB'!$Z$1,"")</f>
      </c>
      <c r="Z33" s="231">
        <f>IF(Y33="","",'GB'!$Z$19)</f>
      </c>
      <c r="AA33" s="246">
        <f>IF(AND(('GB'!$Z$21&gt;=P),'GB'!$Z$21&lt;=Z),'GB'!$Z$1,"")</f>
      </c>
      <c r="AB33" s="228">
        <f>IF(AA33="","",'GB'!$Z$21)</f>
      </c>
      <c r="AC33" s="243">
        <f>IF(AND(('GB'!$Z$22&gt;=P),'GB'!$Z$22&lt;=Z),'GB'!$Z$1,"")</f>
      </c>
      <c r="AD33" s="228">
        <f>IF(AC33="","",'GB'!$Z$22)</f>
      </c>
    </row>
    <row r="34" spans="1:30" ht="12.75">
      <c r="A34" s="93">
        <f>IF(AND(('GB'!$AA$3&gt;=P),'GB'!$AA$3&lt;=Z),'GB'!$AA$1,"")</f>
      </c>
      <c r="B34" s="231">
        <f>IF(A34="","",'GB'!$AA$3)</f>
      </c>
      <c r="C34" s="237">
        <f>IF(AND(('GB'!$AA$5&gt;=P),'GB'!$AA$5&lt;=Z),'GB'!$AA$1,"")</f>
      </c>
      <c r="D34" s="228">
        <f>IF(C34="","",'GB'!$AA$5)</f>
      </c>
      <c r="E34" s="234">
        <f>IF(AND(('GB'!$AA$6&gt;=P),'GB'!$AA$6&lt;=Z),'GB'!$AA$1,"")</f>
      </c>
      <c r="F34" s="231">
        <f>IF(E34="","",'GB'!$AA$6)</f>
      </c>
      <c r="G34" s="240">
        <f>IF(AND(('GB'!$AA$7&gt;=P),'GB'!$AA$7&lt;=Z),'GB'!$AA$1,"")</f>
      </c>
      <c r="H34" s="228">
        <f>IF(G34="","",'GB'!$AA$7)</f>
      </c>
      <c r="I34" s="234">
        <f>IF(AND(('GB'!$AA$8&gt;=P),'GB'!$AA$8&lt;=Z),'GB'!$AA$1,"")</f>
      </c>
      <c r="J34" s="231">
        <f>IF(I34="","",'GB'!$AA$8)</f>
      </c>
      <c r="K34" s="240">
        <f>IF(AND(('GB'!$AA$9&gt;=P),'GB'!$AA$9&lt;=Z),'GB'!$AA$1,"")</f>
      </c>
      <c r="L34" s="228">
        <f>IF(K34="","",'GB'!$AA$9)</f>
      </c>
      <c r="M34" s="234">
        <f>IF(AND(('GB'!$AA$10&gt;=P),'GB'!$AA$10&lt;=Z),'GB'!$AA$1,"")</f>
      </c>
      <c r="N34" s="228">
        <f>IF(M34="","",'GB'!$AA$10)</f>
      </c>
      <c r="O34" s="163">
        <f>IF(AND(('GB'!$AA$12&gt;=P),'GB'!$AA$12&lt;=Z),'GB'!$AA$1,"")</f>
      </c>
      <c r="P34" s="231">
        <f>IF(O34="","",'GB'!$AA$12)</f>
      </c>
      <c r="Q34" s="252">
        <f>IF(AND(('GB'!$AA$14&gt;=P),'GB'!$AA$14&lt;=Z),'GB'!$AA$1,"")</f>
      </c>
      <c r="R34" s="228">
        <f>IF(Q34="","",'GB'!$AA$14)</f>
      </c>
      <c r="S34" s="249">
        <f>IF(AND(('GB'!$AA$15&gt;=P),'GB'!$AA$15&lt;=Z),'GB'!$AA$1,"")</f>
      </c>
      <c r="T34" s="231">
        <f>IF(S34="","",'GB'!$AA$15)</f>
      </c>
      <c r="U34" s="258">
        <f>IF(AND(('GB'!$AA$16&gt;=P),'GB'!$AA$16&lt;=Z),'GB'!$AA$1,"")</f>
      </c>
      <c r="V34" s="228">
        <f>IF(U34="","",'GB'!$AA$16)</f>
      </c>
      <c r="W34" s="255">
        <f>IF(AND(('GB'!$AA$17&gt;=P),'GB'!$AA$17&lt;=Z),'GB'!$AA$1,"")</f>
      </c>
      <c r="X34" s="228">
        <f>IF(W34="","",'GB'!$AA$17)</f>
      </c>
      <c r="Y34" s="225">
        <f>IF(AND(('GB'!$AA$19&gt;=P),'GB'!$AA$19&lt;=Z),'GB'!$AA$1,"")</f>
      </c>
      <c r="Z34" s="231">
        <f>IF(Y34="","",'GB'!$AA$19)</f>
      </c>
      <c r="AA34" s="246">
        <f>IF(AND(('GB'!$AA$21&gt;=P),'GB'!$AA$21&lt;=Z),'GB'!$AA$1,"")</f>
      </c>
      <c r="AB34" s="228">
        <f>IF(AA34="","",'GB'!$AA$21)</f>
      </c>
      <c r="AC34" s="243">
        <f>IF(AND(('GB'!$AA$22&gt;=P),'GB'!$AA$22&lt;=Z),'GB'!$AA$1,"")</f>
      </c>
      <c r="AD34" s="228">
        <f>IF(AC34="","",'GB'!$AA$22)</f>
      </c>
    </row>
    <row r="35" spans="1:30" ht="12.75">
      <c r="A35" s="93">
        <f>IF(AND(('GB'!$AB$3&gt;=P),'GB'!$AB$3&lt;=Z),'GB'!$AB$1,"")</f>
      </c>
      <c r="B35" s="231">
        <f>IF(A35="","",'GB'!$AB$3)</f>
      </c>
      <c r="C35" s="237">
        <f>IF(AND(('GB'!$AB$5&gt;=P),'GB'!$AB$5&lt;=Z),'GB'!$AB$1,"")</f>
      </c>
      <c r="D35" s="228">
        <f>IF(C35="","",'GB'!$AC$5)</f>
      </c>
      <c r="E35" s="234">
        <f>IF(AND(('GB'!$AB$6&gt;=P),'GB'!$AB$6&lt;=Z),'GB'!$AB$1,"")</f>
      </c>
      <c r="F35" s="231">
        <f>IF(E35="","",'GB'!$AB$6)</f>
      </c>
      <c r="G35" s="240">
        <f>IF(AND(('GB'!$AB$7&gt;=P),'GB'!$AB$7&lt;=Z),'GB'!$AB$1,"")</f>
      </c>
      <c r="H35" s="228">
        <f>IF(G35="","",'GB'!$AB$7)</f>
      </c>
      <c r="I35" s="234">
        <f>IF(AND(('GB'!$AB$8&gt;=P),'GB'!$AB$8&lt;=Z),'GB'!$AB$1,"")</f>
      </c>
      <c r="J35" s="231">
        <f>IF(I35="","",'GB'!$AB$8)</f>
      </c>
      <c r="K35" s="240">
        <f>IF(AND(('GB'!$AB$9&gt;=P),'GB'!$AB$9&lt;=Z),'GB'!$AB$1,"")</f>
      </c>
      <c r="L35" s="228">
        <f>IF(K35="","",'GB'!$AB$9)</f>
      </c>
      <c r="M35" s="234">
        <f>IF(AND(('GB'!$AB$10&gt;=P),'GB'!$AB$10&lt;=Z),'GB'!$AB$1,"")</f>
      </c>
      <c r="N35" s="228">
        <f>IF(M35="","",'GB'!$AB$10)</f>
      </c>
      <c r="O35" s="163">
        <f>IF(AND(('GB'!$AB$12&gt;=P),'GB'!$AB$12&lt;=Z),'GB'!$AB$1,"")</f>
      </c>
      <c r="P35" s="231">
        <f>IF(O35="","",'GB'!$AB$12)</f>
      </c>
      <c r="Q35" s="252">
        <f>IF(AND(('GB'!$AB$14&gt;=P),'GB'!$AB$14&lt;=Z),'GB'!$AB$1,"")</f>
      </c>
      <c r="R35" s="228">
        <f>IF(Q35="","",'GB'!$AB$14)</f>
      </c>
      <c r="S35" s="249">
        <f>IF(AND(('GB'!$AB$15&gt;=P),'GB'!$AB$15&lt;=Z),'GB'!$AB$1,"")</f>
      </c>
      <c r="T35" s="231">
        <f>IF(S35="","",'GB'!$AB$15)</f>
      </c>
      <c r="U35" s="258">
        <f>IF(AND(('GB'!$AB$16&gt;=P),'GB'!$AB$16&lt;=Z),'GB'!$AB$1,"")</f>
      </c>
      <c r="V35" s="228">
        <f>IF(U35="","",'GB'!$AB$16)</f>
      </c>
      <c r="W35" s="255">
        <f>IF(AND(('GB'!$AB$17&gt;=P),'GB'!$AB$17&lt;=Z),'GB'!$AB$1,"")</f>
      </c>
      <c r="X35" s="228">
        <f>IF(W35="","",'GB'!$AB$17)</f>
      </c>
      <c r="Y35" s="225">
        <f>IF(AND(('GB'!$AB$19&gt;=P),'GB'!$AB$19&lt;=Z),'GB'!$AB$1,"")</f>
      </c>
      <c r="Z35" s="231">
        <f>IF(Y35="","",'GB'!$AB$19)</f>
      </c>
      <c r="AA35" s="246">
        <f>IF(AND(('GB'!$AB$21&gt;=P),'GB'!$AB$21&lt;=Z),'GB'!$AB$1,"")</f>
      </c>
      <c r="AB35" s="228">
        <f>IF(AA35="","",'GB'!$AB$21)</f>
      </c>
      <c r="AC35" s="243">
        <f>IF(AND(('GB'!$AB$22&gt;=P),'GB'!$AB$22&lt;=Z),'GB'!$AB$1,"")</f>
      </c>
      <c r="AD35" s="228">
        <f>IF(AC35="","",'GB'!$AB$22)</f>
      </c>
    </row>
    <row r="36" spans="1:30" ht="12.75">
      <c r="A36" s="93">
        <f>IF(AND(('GB'!$AC$3&gt;=P),'GB'!$AC$3&lt;=Z),'GB'!$AC$1,"")</f>
      </c>
      <c r="B36" s="231">
        <f>IF(A36="","",'GB'!$AC$3)</f>
      </c>
      <c r="C36" s="237">
        <f>IF(AND(('GB'!$AC$5&gt;=P),'GB'!$AC$5&lt;=Z),'GB'!$AC$1,"")</f>
      </c>
      <c r="D36" s="228">
        <f>IF(C36="","",'GB'!$AC$5)</f>
      </c>
      <c r="E36" s="234">
        <f>IF(AND(('GB'!$AC$6&gt;=P),'GB'!$AC$6&lt;=Z),'GB'!$AC$1,"")</f>
      </c>
      <c r="F36" s="231">
        <f>IF(E36="","",'GB'!$AC$6)</f>
      </c>
      <c r="G36" s="240">
        <f>IF(AND(('GB'!$AC$7&gt;=P),'GB'!$AC$7&lt;=Z),'GB'!$AC$1,"")</f>
      </c>
      <c r="H36" s="228">
        <f>IF(G36="","",'GB'!$AC$7)</f>
      </c>
      <c r="I36" s="234">
        <f>IF(AND(('GB'!$AC$8&gt;=P),'GB'!$AC$8&lt;=Z),'GB'!$AC$1,"")</f>
      </c>
      <c r="J36" s="231">
        <f>IF(I36="","",'GB'!$AC$8)</f>
      </c>
      <c r="K36" s="240">
        <f>IF(AND(('GB'!$AC$9&gt;=P),'GB'!$AC$9&lt;=Z),'GB'!$AC$1,"")</f>
      </c>
      <c r="L36" s="228">
        <f>IF(K36="","",'GB'!$AC$9)</f>
      </c>
      <c r="M36" s="234">
        <f>IF(AND(('GB'!$AC$10&gt;=P),'GB'!$AC$10&lt;=Z),'GB'!$AC$1,"")</f>
      </c>
      <c r="N36" s="228">
        <f>IF(M36="","",'GB'!$AC$10)</f>
      </c>
      <c r="O36" s="163">
        <f>IF(AND(('GB'!$AC$12&gt;=P),'GB'!$AC$12&lt;=Z),'GB'!$AC$1,"")</f>
      </c>
      <c r="P36" s="231">
        <f>IF(O36="","",'GB'!$AC$12)</f>
      </c>
      <c r="Q36" s="252">
        <f>IF(AND(('GB'!$AC$14&gt;=P),'GB'!$AC$14&lt;=Z),'GB'!$AC$1,"")</f>
      </c>
      <c r="R36" s="228">
        <f>IF(Q36="","",'GB'!$AC$14)</f>
      </c>
      <c r="S36" s="249">
        <f>IF(AND(('GB'!$AC$15&gt;=P),'GB'!$AC$15&lt;=Z),'GB'!$AC$1,"")</f>
      </c>
      <c r="T36" s="231">
        <f>IF(S36="","",'GB'!$AC$15)</f>
      </c>
      <c r="U36" s="258">
        <f>IF(AND(('GB'!$AC$16&gt;=P),'GB'!$AC$16&lt;=Z),'GB'!$AC$1,"")</f>
      </c>
      <c r="V36" s="228">
        <f>IF(U36="","",'GB'!$AC$16)</f>
      </c>
      <c r="W36" s="255">
        <f>IF(AND(('GB'!$AC$17&gt;=P),'GB'!$AC$17&lt;=Z),'GB'!$AC$1,"")</f>
      </c>
      <c r="X36" s="228">
        <f>IF(W36="","",'GB'!$AC$17)</f>
      </c>
      <c r="Y36" s="225">
        <f>IF(AND(('GB'!$AC$19&gt;=P),'GB'!$AC$19&lt;=Z),'GB'!$AC$1,"")</f>
      </c>
      <c r="Z36" s="231">
        <f>IF(Y36="","",'GB'!$AC$19)</f>
      </c>
      <c r="AA36" s="246">
        <f>IF(AND(('GB'!$AC$21&gt;=P),'GB'!$AC$21&lt;=Z),'GB'!$AC$1,"")</f>
      </c>
      <c r="AB36" s="228">
        <f>IF(AA36="","",'GB'!$AC$21)</f>
      </c>
      <c r="AC36" s="243">
        <f>IF(AND(('GB'!$AC$22&gt;=P),'GB'!$AC$22&lt;=Z),'GB'!$AC$1,"")</f>
      </c>
      <c r="AD36" s="228">
        <f>IF(AC36="","",'GB'!$AC$22)</f>
      </c>
    </row>
    <row r="37" spans="1:30" ht="12.75">
      <c r="A37" s="93">
        <f>IF(AND(('GB'!$AD$3&gt;=P),'GB'!$AD$3&lt;=Z),'GB'!$AD$1,"")</f>
      </c>
      <c r="B37" s="231">
        <f>IF(A37="","",'GB'!$AD$3)</f>
      </c>
      <c r="C37" s="237">
        <f>IF(AND(('GB'!$AD$5&gt;=P),'GB'!$AD$5&lt;=Z),'GB'!$AD$1,"")</f>
      </c>
      <c r="D37" s="228">
        <f>IF(C37="","",'GB'!$AD$5)</f>
      </c>
      <c r="E37" s="234">
        <f>IF(AND(('GB'!$AD$6&gt;=P),'GB'!$AD$6&lt;=Z),'GB'!$AD$1,"")</f>
      </c>
      <c r="F37" s="231">
        <f>IF(E37="","",'GB'!$AD$6)</f>
      </c>
      <c r="G37" s="240">
        <f>IF(AND(('GB'!$AD$7&gt;=P),'GB'!$AD$7&lt;=Z),'GB'!$AD$1,"")</f>
      </c>
      <c r="H37" s="228">
        <f>IF(G37="","",'GB'!$AD$7)</f>
      </c>
      <c r="I37" s="234">
        <f>IF(AND(('GB'!$AD$8&gt;=P),'GB'!$AD$8&lt;=Z),'GB'!$AD$1,"")</f>
      </c>
      <c r="J37" s="231">
        <f>IF(I37="","",'GB'!$AD$8)</f>
      </c>
      <c r="K37" s="240">
        <f>IF(AND(('GB'!$AD$9&gt;=P),'GB'!$AD$9&lt;=Z),'GB'!$AD$1,"")</f>
      </c>
      <c r="L37" s="228">
        <f>IF(K37="","",'GB'!$AD$9)</f>
      </c>
      <c r="M37" s="234">
        <f>IF(AND(('GB'!$AD$10&gt;=P),'GB'!$AD$10&lt;=Z),'GB'!$AD$1,"")</f>
      </c>
      <c r="N37" s="228">
        <f>IF(M37="","",'GB'!$AD$10)</f>
      </c>
      <c r="O37" s="163">
        <f>IF(AND(('GB'!$AD$12&gt;=P),'GB'!$AD$12&lt;=Z),'GB'!$AD$1,"")</f>
      </c>
      <c r="P37" s="231">
        <f>IF(O37="","",'GB'!$AD$12)</f>
      </c>
      <c r="Q37" s="252">
        <f>IF(AND(('GB'!$AD$14&gt;=P),'GB'!$AD$14&lt;=Z),'GB'!$AD$1,"")</f>
      </c>
      <c r="R37" s="228">
        <f>IF(Q37="","",'GB'!$AD$14)</f>
      </c>
      <c r="S37" s="249">
        <f>IF(AND(('GB'!$AD$15&gt;=P),'GB'!$AD$15&lt;=Z),'GB'!$AD$1,"")</f>
      </c>
      <c r="T37" s="231">
        <f>IF(S37="","",'GB'!$AD$15)</f>
      </c>
      <c r="U37" s="258">
        <f>IF(AND(('GB'!$AD$16&gt;=P),'GB'!$AD$16&lt;=Z),'GB'!$AD$1,"")</f>
      </c>
      <c r="V37" s="228">
        <f>IF(U37="","",'GB'!$AD$16)</f>
      </c>
      <c r="W37" s="255">
        <f>IF(AND(('GB'!$AD$17&gt;=P),'GB'!$AD$17&lt;=Z),'GB'!$AD$1,"")</f>
      </c>
      <c r="X37" s="228">
        <f>IF(W37="","",'GB'!$AD$17)</f>
      </c>
      <c r="Y37" s="225">
        <f>IF(AND(('GB'!$AD$19&gt;=P),'GB'!$AD$19&lt;=Z),'GB'!$AD$1,"")</f>
      </c>
      <c r="Z37" s="231">
        <f>IF(Y37="","",'GB'!$AD$19)</f>
      </c>
      <c r="AA37" s="246">
        <f>IF(AND(('GB'!$AD$21&gt;=P),'GB'!$AD$21&lt;=Z),'GB'!$AD$1,"")</f>
      </c>
      <c r="AB37" s="228">
        <f>IF(AA37="","",'GB'!$AD$21)</f>
      </c>
      <c r="AC37" s="243">
        <f>IF(AND(('GB'!$AD$22&gt;=P),'GB'!$AD$22&lt;=Z),'GB'!$AD$1,"")</f>
      </c>
      <c r="AD37" s="228">
        <f>IF(AC37="","",'GB'!$AD$22)</f>
      </c>
    </row>
    <row r="38" spans="1:30" ht="12.75">
      <c r="A38" s="93">
        <f>IF(AND(('GB'!$AF$3&gt;=P),'GB'!$AF$3&lt;=Z),'GB'!$AF$1,"")</f>
      </c>
      <c r="B38" s="231">
        <f>IF(A38="","",'GB'!$AF$3)</f>
      </c>
      <c r="C38" s="237">
        <f>IF(AND(('GB'!$AF$5&gt;=P),'GB'!$AF$5&lt;=Z),'GB'!$AF$1,"")</f>
      </c>
      <c r="D38" s="228">
        <f>IF(C38="","",'GB'!$AF$5)</f>
      </c>
      <c r="E38" s="234">
        <f>IF(AND(('GB'!$AF$6&gt;=P),'GB'!$AF$6&lt;=Z),'GB'!$AF$1,"")</f>
      </c>
      <c r="F38" s="231">
        <f>IF(E38="","",'GB'!$AF$6)</f>
      </c>
      <c r="G38" s="240">
        <f>IF(AND(('GB'!$AF$7&gt;=P),'GB'!$AF$7&lt;=Z),'GB'!$AF$1,"")</f>
      </c>
      <c r="H38" s="228">
        <f>IF(G38="","",'GB'!$AF$7)</f>
      </c>
      <c r="I38" s="234">
        <f>IF(AND(('GB'!$AF$8&gt;=P),'GB'!$AF$8&lt;=Z),'GB'!$AF$1,"")</f>
      </c>
      <c r="J38" s="231">
        <f>IF(I38="","",'GB'!$AF$8)</f>
      </c>
      <c r="K38" s="240">
        <f>IF(AND(('GB'!$AF$9&gt;=P),'GB'!$AF$9&lt;=Z),'GB'!$AF$1,"")</f>
      </c>
      <c r="L38" s="228">
        <f>IF(K38="","",'GB'!$AF$9)</f>
      </c>
      <c r="M38" s="234">
        <f>IF(AND(('GB'!$AF$10&gt;=P),'GB'!$AF$10&lt;=Z),'GB'!$AF$1,"")</f>
      </c>
      <c r="N38" s="228">
        <f>IF(M38="","",'GB'!$AF$10)</f>
      </c>
      <c r="O38" s="163">
        <f>IF(AND(('GB'!$AF$12&gt;=P),'GB'!$AF$12&lt;=Z),'GB'!$AF$1,"")</f>
      </c>
      <c r="P38" s="231">
        <f>IF(O38="","",'GB'!$AF$12)</f>
      </c>
      <c r="Q38" s="252">
        <f>IF(AND(('GB'!$AF$14&gt;=P),'GB'!$AF$14&lt;=Z),'GB'!$AF$1,"")</f>
      </c>
      <c r="R38" s="228">
        <f>IF(Q38="","",'GB'!$AF$14)</f>
      </c>
      <c r="S38" s="249">
        <f>IF(AND(('GB'!$AF$15&gt;=P),'GB'!$AF$15&lt;=Z),'GB'!$AF$1,"")</f>
      </c>
      <c r="T38" s="231">
        <f>IF(S38="","",'GB'!$AF$15)</f>
      </c>
      <c r="U38" s="258">
        <f>IF(AND(('GB'!$AF$16&gt;=P),'GB'!$AF$16&lt;=Z),'GB'!$AF$1,"")</f>
      </c>
      <c r="V38" s="228">
        <f>IF(U38="","",'GB'!$AF$16)</f>
      </c>
      <c r="W38" s="255">
        <f>IF(AND(('GB'!$AF$17&gt;=P),'GB'!$AF$17&lt;=Z),'GB'!$AF$1,"")</f>
      </c>
      <c r="X38" s="228">
        <f>IF(W38="","",'GB'!$AF$17)</f>
      </c>
      <c r="Y38" s="225">
        <f>IF(AND(('GB'!$AF$19&gt;=P),'GB'!$AF$19&lt;=Z),'GB'!$AF$1,"")</f>
      </c>
      <c r="Z38" s="231">
        <f>IF(Y38="","",'GB'!$AF$19)</f>
      </c>
      <c r="AA38" s="246">
        <f>IF(AND(('GB'!$AF$21&gt;=P),'GB'!$AF$21&lt;=Z),'GB'!$AF$1,"")</f>
      </c>
      <c r="AB38" s="228">
        <f>IF(AA38="","",'GB'!$AF$21)</f>
      </c>
      <c r="AC38" s="243">
        <f>IF(AND(('GB'!$AF$22&gt;=P),'GB'!$AF$22&lt;=Z),'GB'!$AF$1,"")</f>
      </c>
      <c r="AD38" s="228">
        <f>IF(AC38="","",'GB'!$AF$22)</f>
      </c>
    </row>
    <row r="39" spans="1:30" ht="12.75">
      <c r="A39" s="93">
        <f>IF(AND(('GB'!$AG$3&gt;=P),'GB'!$AG$3&lt;=Z),'GB'!$AG$1,"")</f>
      </c>
      <c r="B39" s="231">
        <f>IF(A39="","",'GB'!$AG$3)</f>
      </c>
      <c r="C39" s="237">
        <f>IF(AND(('GB'!$AG$5&gt;=P),'GB'!$AG$5&lt;=Z),'GB'!$AG$1,"")</f>
      </c>
      <c r="D39" s="228">
        <f>IF(C39="","",'GB'!$AG$5)</f>
      </c>
      <c r="E39" s="234">
        <f>IF(AND(('GB'!$AG$6&gt;=P),'GB'!$AG$6&lt;=Z),'GB'!$AG$1,"")</f>
      </c>
      <c r="F39" s="231">
        <f>IF(E39="","",'GB'!$AG$6)</f>
      </c>
      <c r="G39" s="240">
        <f>IF(AND(('GB'!$AG$7&gt;=P),'GB'!$AG$7&lt;=Z),'GB'!$AG$1,"")</f>
      </c>
      <c r="H39" s="228">
        <f>IF(G39="","",'GB'!$AG$7)</f>
      </c>
      <c r="I39" s="234">
        <f>IF(AND(('GB'!$AG$8&gt;=P),'GB'!$AG$8&lt;=Z),'GB'!$AG$1,"")</f>
      </c>
      <c r="J39" s="231">
        <f>IF(I39="","",'GB'!$AG$8)</f>
      </c>
      <c r="K39" s="240">
        <f>IF(AND(('GB'!$AG$9&gt;=P),'GB'!$AG$9&lt;=Z),'GB'!$AG$1,"")</f>
      </c>
      <c r="L39" s="228">
        <f>IF(K39="","",'GB'!$AG$9)</f>
      </c>
      <c r="M39" s="234">
        <f>IF(AND(('GB'!$AG$10&gt;=P),'GB'!$AG$10&lt;=Z),'GB'!$AG$1,"")</f>
      </c>
      <c r="N39" s="228">
        <f>IF(M39="","",'GB'!$AG$10)</f>
      </c>
      <c r="O39" s="163">
        <f>IF(AND(('GB'!$AG$12&gt;=P),'GB'!$AG$12&lt;=Z),'GB'!$AG$1,"")</f>
      </c>
      <c r="P39" s="231">
        <f>IF(O39="","",'GB'!$AG$12)</f>
      </c>
      <c r="Q39" s="252">
        <f>IF(AND(('GB'!$AG$14&gt;=P),'GB'!$AG$14&lt;=Z),'GB'!$AG$1,"")</f>
      </c>
      <c r="R39" s="228">
        <f>IF(Q39="","",'GB'!$AG$14)</f>
      </c>
      <c r="S39" s="249">
        <f>IF(AND(('GB'!$AG$15&gt;=P),'GB'!$AG$15&lt;=Z),'GB'!$AG$1,"")</f>
      </c>
      <c r="T39" s="231">
        <f>IF(S39="","",'GB'!$AG$15)</f>
      </c>
      <c r="U39" s="258">
        <f>IF(AND(('GB'!$AG$16&gt;=P),'GB'!$AG$16&lt;=Z),'GB'!$AG$1,"")</f>
      </c>
      <c r="V39" s="228">
        <f>IF(U39="","",'GB'!$AG$16)</f>
      </c>
      <c r="W39" s="255">
        <f>IF(AND(('GB'!$AG$17&gt;=P),'GB'!$AG$17&lt;=Z),'GB'!$AG$1,"")</f>
      </c>
      <c r="X39" s="228">
        <f>IF(W39="","",'GB'!$AG$17)</f>
      </c>
      <c r="Y39" s="225">
        <f>IF(AND(('GB'!$AG$19&gt;=P),'GB'!$AG$19&lt;=Z),'GB'!$AG$1,"")</f>
      </c>
      <c r="Z39" s="231">
        <f>IF(Y39="","",'GB'!$AG$19)</f>
      </c>
      <c r="AA39" s="246">
        <f>IF(AND(('GB'!$AG$21&gt;=P),'GB'!$AG$21&lt;=Z),'GB'!$AG$1,"")</f>
      </c>
      <c r="AB39" s="228">
        <f>IF(AA39="","",'GB'!$AG$21)</f>
      </c>
      <c r="AC39" s="243">
        <f>IF(AND(('GB'!$AG$22&gt;=P),'GB'!$AG$22&lt;=Z),'GB'!$AG$1,"")</f>
      </c>
      <c r="AD39" s="228">
        <f>IF(AC39="","",'GB'!$AG$22)</f>
      </c>
    </row>
    <row r="40" spans="1:30" ht="12.75">
      <c r="A40" s="93">
        <f>IF(AND(('GB'!$AH$3&gt;=P),'GB'!$AH$3&lt;=Z),'GB'!$AH$1,"")</f>
      </c>
      <c r="B40" s="231">
        <f>IF(A40="","",'GB'!$AH$3)</f>
      </c>
      <c r="C40" s="237">
        <f>IF(AND(('GB'!$AH$5&gt;=P),'GB'!$AH$5&lt;=Z),'GB'!$AH$1,"")</f>
      </c>
      <c r="D40" s="228">
        <f>IF(C40="","",'GB'!$AH$5)</f>
      </c>
      <c r="E40" s="234">
        <f>IF(AND(('GB'!$AH$6&gt;=P),'GB'!$AH$6&lt;=Z),'GB'!$AH$1,"")</f>
      </c>
      <c r="F40" s="231">
        <f>IF(E40="","",'GB'!$AH$6)</f>
      </c>
      <c r="G40" s="240">
        <f>IF(AND(('GB'!$AH$7&gt;=P),'GB'!$AH$7&lt;=Z),'GB'!$AH$1,"")</f>
      </c>
      <c r="H40" s="228">
        <f>IF(G40="","",'GB'!$AH$7)</f>
      </c>
      <c r="I40" s="234">
        <f>IF(AND(('GB'!$AH$8&gt;=P),'GB'!$AH$8&lt;=Z),'GB'!$AH$1,"")</f>
      </c>
      <c r="J40" s="231">
        <f>IF(I40="","",'GB'!$AH$8)</f>
      </c>
      <c r="K40" s="240">
        <f>IF(AND(('GB'!$AH$9&gt;=P),'GB'!$AH$9&lt;=Z),'GB'!$AH$1,"")</f>
      </c>
      <c r="L40" s="228">
        <f>IF(K40="","",'GB'!$AH$9)</f>
      </c>
      <c r="M40" s="234">
        <f>IF(AND(('GB'!$AH$10&gt;=P),'GB'!$AH$10&lt;=Z),'GB'!$AH$1,"")</f>
      </c>
      <c r="N40" s="228">
        <f>IF(M40="","",'GB'!$AH$10)</f>
      </c>
      <c r="O40" s="163">
        <f>IF(AND(('GB'!$AH$12&gt;=P),'GB'!$AH$12&lt;=Z),'GB'!$AH$1,"")</f>
      </c>
      <c r="P40" s="231">
        <f>IF(O40="","",'GB'!$AH$12)</f>
      </c>
      <c r="Q40" s="252">
        <f>IF(AND(('GB'!$AH$14&gt;=P),'GB'!$AH$14&lt;=Z),'GB'!$AH$1,"")</f>
      </c>
      <c r="R40" s="228">
        <f>IF(Q40="","",'GB'!$AH$14)</f>
      </c>
      <c r="S40" s="249">
        <f>IF(AND(('GB'!$AH$15&gt;=P),'GB'!$AH$15&lt;=Z),'GB'!$AH$1,"")</f>
      </c>
      <c r="T40" s="231">
        <f>IF(S40="","",'GB'!$AH$15)</f>
      </c>
      <c r="U40" s="258">
        <f>IF(AND(('GB'!$AH$16&gt;=P),'GB'!$AH$16&lt;=Z),'GB'!$AH$1,"")</f>
      </c>
      <c r="V40" s="228">
        <f>IF(U40="","",'GB'!$AH$16)</f>
      </c>
      <c r="W40" s="255">
        <f>IF(AND(('GB'!$AH$17&gt;=P),'GB'!$AH$17&lt;=Z),'GB'!$AH$1,"")</f>
      </c>
      <c r="X40" s="228">
        <f>IF(W40="","",'GB'!$AH$17)</f>
      </c>
      <c r="Y40" s="225">
        <f>IF(AND(('GB'!$AH$19&gt;=P),'GB'!$AH$19&lt;=Z),'GB'!$AH$1,"")</f>
      </c>
      <c r="Z40" s="231">
        <f>IF(Y40="","",'GB'!$AH$19)</f>
      </c>
      <c r="AA40" s="246">
        <f>IF(AND(('GB'!$AH$21&gt;=P),'GB'!$AH$21&lt;=Z),'GB'!$AH$1,"")</f>
      </c>
      <c r="AB40" s="228">
        <f>IF(AA40="","",'GB'!$AH$21)</f>
      </c>
      <c r="AC40" s="243">
        <f>IF(AND(('GB'!$AH$22&gt;=P),'GB'!$AH$22&lt;=Z),'GB'!$AH$1,"")</f>
      </c>
      <c r="AD40" s="228">
        <f>IF(AC40="","",'GB'!$AH$22)</f>
      </c>
    </row>
    <row r="41" spans="1:30" ht="12.75">
      <c r="A41" s="93">
        <f>IF(AND(('GB'!$AI$3&gt;=P),'GB'!$AI$3&lt;=Z),'GB'!$AI$1,"")</f>
      </c>
      <c r="B41" s="231">
        <f>IF(A41="","",'GB'!$AI$3)</f>
      </c>
      <c r="C41" s="237">
        <f>IF(AND(('GB'!$AI$5&gt;=P),'GB'!$AI$5&lt;=Z),'GB'!$AI$1,"")</f>
      </c>
      <c r="D41" s="228">
        <f>IF(C41="","",'GB'!$AI$5)</f>
      </c>
      <c r="E41" s="234">
        <f>IF(AND(('GB'!$AI$6&gt;=P),'GB'!$AI$6&lt;=Z),'GB'!$AI$1,"")</f>
      </c>
      <c r="F41" s="231">
        <f>IF(E41="","",'GB'!$AI$6)</f>
      </c>
      <c r="G41" s="240">
        <f>IF(AND(('GB'!$AI$7&gt;=P),'GB'!$AI$7&lt;=Z),'GB'!$AI$1,"")</f>
      </c>
      <c r="H41" s="228">
        <f>IF(G41="","",'GB'!$AI$7)</f>
      </c>
      <c r="I41" s="234">
        <f>IF(AND(('GB'!$AI$8&gt;=P),'GB'!$AI$8&lt;=Z),'GB'!$AI$1,"")</f>
      </c>
      <c r="J41" s="231">
        <f>IF(I41="","",'GB'!$AI$8)</f>
      </c>
      <c r="K41" s="240">
        <f>IF(AND(('GB'!$AI$9&gt;=P),'GB'!$AI$9&lt;=Z),'GB'!$AI$1,"")</f>
      </c>
      <c r="L41" s="228">
        <f>IF(K41="","",'GB'!$AI$9)</f>
      </c>
      <c r="M41" s="234">
        <f>IF(AND(('GB'!$AI$10&gt;=P),'GB'!$AI$10&lt;=Z),'GB'!$AI$1,"")</f>
      </c>
      <c r="N41" s="228">
        <f>IF(M41="","",'GB'!$AI$10)</f>
      </c>
      <c r="O41" s="163">
        <f>IF(AND(('GB'!$AI$12&gt;=P),'GB'!$AI$12&lt;=Z),'GB'!$AI$1,"")</f>
      </c>
      <c r="P41" s="231">
        <f>IF(O41="","",'GB'!$AI$12)</f>
      </c>
      <c r="Q41" s="252">
        <f>IF(AND(('GB'!$AI$14&gt;=P),'GB'!$AI$14&lt;=Z),'GB'!$AI$1,"")</f>
      </c>
      <c r="R41" s="228">
        <f>IF(Q41="","",'GB'!$AI$14)</f>
      </c>
      <c r="S41" s="249">
        <f>IF(AND(('GB'!$AI$15&gt;=P),'GB'!$AI$15&lt;=Z),'GB'!$AI$1,"")</f>
      </c>
      <c r="T41" s="231">
        <f>IF(S41="","",'GB'!$AI$15)</f>
      </c>
      <c r="U41" s="258">
        <f>IF(AND(('GB'!$AI$16&gt;=P),'GB'!$AI$16&lt;=Z),'GB'!$AI$1,"")</f>
      </c>
      <c r="V41" s="228">
        <f>IF(U41="","",'GB'!$AI$16)</f>
      </c>
      <c r="W41" s="255">
        <f>IF(AND(('GB'!$AI$17&gt;=P),'GB'!$AI$17&lt;=Z),'GB'!$AI$1,"")</f>
      </c>
      <c r="X41" s="228">
        <f>IF(W41="","",'GB'!$AI$17)</f>
      </c>
      <c r="Y41" s="225">
        <f>IF(AND(('GB'!$AI$19&gt;=P),'GB'!$AI$19&lt;=Z),'GB'!$AI$1,"")</f>
      </c>
      <c r="Z41" s="231">
        <f>IF(Y41="","",'GB'!$AI$19)</f>
      </c>
      <c r="AA41" s="246">
        <f>IF(AND(('GB'!$AI$21&gt;=P),'GB'!$AI$21&lt;=Z),'GB'!$AI$1,"")</f>
      </c>
      <c r="AB41" s="228">
        <f>IF(AA41="","",'GB'!$AI$21)</f>
      </c>
      <c r="AC41" s="243">
        <f>IF(AND(('GB'!$AI$22&gt;=P),'GB'!$AI$22&lt;=Z),'GB'!$AI$1,"")</f>
      </c>
      <c r="AD41" s="228">
        <f>IF(AC41="","",'GB'!$AI$22)</f>
      </c>
    </row>
    <row r="42" spans="1:30" ht="13.5" thickBot="1">
      <c r="A42" s="94">
        <f>IF(AND(('GB'!$AJ$3&gt;=P),'GB'!$AJ$3&lt;=Z),'GB'!$AJ$1,"")</f>
      </c>
      <c r="B42" s="232">
        <f>IF(A42="","",'GB'!$AJ$3)</f>
      </c>
      <c r="C42" s="238">
        <f>IF(AND(('GB'!$AJ$5&gt;=P),'GB'!$AJ$5&lt;=Z),'GB'!$AJ$1,"")</f>
      </c>
      <c r="D42" s="229">
        <f>IF(C42="","",'GB'!$AJ$5)</f>
      </c>
      <c r="E42" s="235">
        <f>IF(AND(('GB'!$AJ$6&gt;=P),'GB'!$AJ$6&lt;=Z),'GB'!$AJ$1,"")</f>
      </c>
      <c r="F42" s="232">
        <f>IF(E42="","",'GB'!$AJ$6)</f>
      </c>
      <c r="G42" s="241">
        <f>IF(AND(('GB'!$AJ$7&gt;=P),'GB'!$AJ$7&lt;=Z),'GB'!$AJ$1,"")</f>
      </c>
      <c r="H42" s="229">
        <f>IF(G42="","",'GB'!$AJ$7)</f>
      </c>
      <c r="I42" s="235">
        <f>IF(AND(('GB'!$AJ$8&gt;=P),'GB'!$AJ$8&lt;=Z),'GB'!$AJ$1,"")</f>
      </c>
      <c r="J42" s="232">
        <f>IF(I42="","",'GB'!$AJ$8)</f>
      </c>
      <c r="K42" s="241">
        <f>IF(AND(('GB'!$AJ$9&gt;=P),'GB'!$AJ$9&lt;=Z),'GB'!$AJ$1,"")</f>
      </c>
      <c r="L42" s="229">
        <f>IF(K42="","",'GB'!$AJ$9)</f>
      </c>
      <c r="M42" s="235">
        <f>IF(AND(('GB'!$AJ$10&gt;=P),'GB'!$AJ$10&lt;=Z),'GB'!$AJ$1,"")</f>
      </c>
      <c r="N42" s="229">
        <f>IF(M42="","",'GB'!$AJ$10)</f>
      </c>
      <c r="O42" s="164">
        <f>IF(AND(('GB'!$AJ$12&gt;=P),'GB'!$AJ$12&lt;=Z),'GB'!$AJ$1,"")</f>
      </c>
      <c r="P42" s="232">
        <f>IF(O42="","",'GB'!$AJ$12)</f>
      </c>
      <c r="Q42" s="253">
        <f>IF(AND(('GB'!$AJ$14&gt;=P),'GB'!$AJ$14&lt;=Z),'GB'!$AJ$1,"")</f>
      </c>
      <c r="R42" s="229">
        <f>IF(Q42="","",'GB'!$AJ$14)</f>
      </c>
      <c r="S42" s="250">
        <f>IF(AND(('GB'!$AJ$15&gt;=P),'GB'!$AJ$15&lt;=Z),'GB'!$AJ$1,"")</f>
      </c>
      <c r="T42" s="232">
        <f>IF(S42="","",'GB'!$AJ$15)</f>
      </c>
      <c r="U42" s="259">
        <f>IF(AND(('GB'!$AJ$16&gt;=P),'GB'!$AJ$16&lt;=Z),'GB'!$AJ$1,"")</f>
      </c>
      <c r="V42" s="229">
        <f>IF(U42="","",'GB'!$AJ$16)</f>
      </c>
      <c r="W42" s="256">
        <f>IF(AND(('GB'!$AJ$17&gt;=P),'GB'!$AJ$17&lt;=Z),'GB'!$AJ$1,"")</f>
      </c>
      <c r="X42" s="229">
        <f>IF(W42="","",'GB'!$AJ$17)</f>
      </c>
      <c r="Y42" s="226">
        <f>IF(AND(('GB'!$AJ$19&gt;=P),'GB'!$AJ$19&lt;=Z),'GB'!$AJ$1,"")</f>
      </c>
      <c r="Z42" s="232">
        <f>IF(Y42="","",'GB'!$AJ$19)</f>
      </c>
      <c r="AA42" s="247">
        <f>IF(AND(('GB'!$AJ$21&gt;=P),'GB'!$AJ$21&lt;=Z),'GB'!$AJ$1,"")</f>
      </c>
      <c r="AB42" s="229">
        <f>IF(AA42="","",'GB'!$AJ$21)</f>
      </c>
      <c r="AC42" s="244">
        <f>IF(AND(('GB'!$AJ$22&gt;=P),'GB'!$AJ$22&lt;=Z),'GB'!$AJ$1,"")</f>
      </c>
      <c r="AD42" s="229">
        <f>IF(AC42="","",'GB'!$AJ$22)</f>
      </c>
    </row>
  </sheetData>
  <sheetProtection sheet="1" objects="1" scenarios="1" formatColumns="0" selectLockedCells="1"/>
  <mergeCells count="30">
    <mergeCell ref="G5:H5"/>
    <mergeCell ref="J1:L1"/>
    <mergeCell ref="B2:D2"/>
    <mergeCell ref="J2:L2"/>
    <mergeCell ref="J3:L3"/>
    <mergeCell ref="B5:C5"/>
    <mergeCell ref="B4:E4"/>
    <mergeCell ref="J4:L4"/>
    <mergeCell ref="D5:E5"/>
    <mergeCell ref="G4:H4"/>
    <mergeCell ref="J5:L5"/>
    <mergeCell ref="U8:V8"/>
    <mergeCell ref="W8:X8"/>
    <mergeCell ref="I8:J8"/>
    <mergeCell ref="K8:L8"/>
    <mergeCell ref="B6:E6"/>
    <mergeCell ref="A8:B8"/>
    <mergeCell ref="C8:D8"/>
    <mergeCell ref="E8:F8"/>
    <mergeCell ref="G8:H8"/>
    <mergeCell ref="Y7:AD7"/>
    <mergeCell ref="Y8:Z8"/>
    <mergeCell ref="AA8:AB8"/>
    <mergeCell ref="AC8:AD8"/>
    <mergeCell ref="M8:N8"/>
    <mergeCell ref="A7:N7"/>
    <mergeCell ref="O7:X7"/>
    <mergeCell ref="O8:P8"/>
    <mergeCell ref="Q8:R8"/>
    <mergeCell ref="S8:T8"/>
  </mergeCells>
  <conditionalFormatting sqref="O10:O42 C10:C42 Q10:Q42 S10:S42">
    <cfRule type="cellIs" priority="137" dxfId="68" operator="lessThanOrEqual" stopIfTrue="1">
      <formula>$I$2</formula>
    </cfRule>
    <cfRule type="cellIs" priority="138" dxfId="67" operator="between" stopIfTrue="1">
      <formula>$I$2</formula>
      <formula>$I$3</formula>
    </cfRule>
    <cfRule type="cellIs" priority="139" dxfId="66" operator="between" stopIfTrue="1">
      <formula>$I$3</formula>
      <formula>$I$4</formula>
    </cfRule>
  </conditionalFormatting>
  <conditionalFormatting sqref="B10:B42">
    <cfRule type="containsBlanks" priority="76" dxfId="5" stopIfTrue="1">
      <formula>LEN(TRIM(B10))=0</formula>
    </cfRule>
    <cfRule type="cellIs" priority="134" dxfId="4" operator="greaterThan" stopIfTrue="1">
      <formula>0.75</formula>
    </cfRule>
    <cfRule type="cellIs" priority="135" dxfId="3" operator="between" stopIfTrue="1">
      <formula>0.51</formula>
      <formula>0.75</formula>
    </cfRule>
    <cfRule type="cellIs" priority="136" dxfId="70" operator="lessThanOrEqual" stopIfTrue="1">
      <formula>0.25</formula>
    </cfRule>
  </conditionalFormatting>
  <conditionalFormatting sqref="B10:B42">
    <cfRule type="cellIs" priority="133" dxfId="2" operator="between" stopIfTrue="1">
      <formula>0.26</formula>
      <formula>0.5</formula>
    </cfRule>
  </conditionalFormatting>
  <conditionalFormatting sqref="D10:D42">
    <cfRule type="containsBlanks" priority="71" dxfId="5" stopIfTrue="1">
      <formula>LEN(TRIM(D10))=0</formula>
    </cfRule>
    <cfRule type="cellIs" priority="73" dxfId="4" operator="greaterThan" stopIfTrue="1">
      <formula>0.75</formula>
    </cfRule>
    <cfRule type="cellIs" priority="74" dxfId="3" operator="between" stopIfTrue="1">
      <formula>0.51</formula>
      <formula>0.75</formula>
    </cfRule>
    <cfRule type="cellIs" priority="75" dxfId="70" operator="lessThanOrEqual" stopIfTrue="1">
      <formula>0.25</formula>
    </cfRule>
  </conditionalFormatting>
  <conditionalFormatting sqref="D10:D42">
    <cfRule type="cellIs" priority="72" dxfId="2" operator="between" stopIfTrue="1">
      <formula>0.26</formula>
      <formula>0.5</formula>
    </cfRule>
  </conditionalFormatting>
  <conditionalFormatting sqref="F10:F42">
    <cfRule type="containsBlanks" priority="66" dxfId="5" stopIfTrue="1">
      <formula>LEN(TRIM(F10))=0</formula>
    </cfRule>
    <cfRule type="cellIs" priority="68" dxfId="4" operator="greaterThan" stopIfTrue="1">
      <formula>0.75</formula>
    </cfRule>
    <cfRule type="cellIs" priority="69" dxfId="3" operator="between" stopIfTrue="1">
      <formula>0.51</formula>
      <formula>0.75</formula>
    </cfRule>
    <cfRule type="cellIs" priority="70" dxfId="70" operator="lessThanOrEqual" stopIfTrue="1">
      <formula>0.25</formula>
    </cfRule>
  </conditionalFormatting>
  <conditionalFormatting sqref="F10:F42">
    <cfRule type="cellIs" priority="67" dxfId="2" operator="between" stopIfTrue="1">
      <formula>0.26</formula>
      <formula>0.5</formula>
    </cfRule>
  </conditionalFormatting>
  <conditionalFormatting sqref="H10:H42">
    <cfRule type="containsBlanks" priority="61" dxfId="5" stopIfTrue="1">
      <formula>LEN(TRIM(H10))=0</formula>
    </cfRule>
    <cfRule type="cellIs" priority="63" dxfId="4" operator="greaterThan" stopIfTrue="1">
      <formula>0.75</formula>
    </cfRule>
    <cfRule type="cellIs" priority="64" dxfId="3" operator="between" stopIfTrue="1">
      <formula>0.51</formula>
      <formula>0.75</formula>
    </cfRule>
    <cfRule type="cellIs" priority="65" dxfId="70" operator="lessThanOrEqual" stopIfTrue="1">
      <formula>0.25</formula>
    </cfRule>
  </conditionalFormatting>
  <conditionalFormatting sqref="H10:H42">
    <cfRule type="cellIs" priority="62" dxfId="2" operator="between" stopIfTrue="1">
      <formula>0.26</formula>
      <formula>0.5</formula>
    </cfRule>
  </conditionalFormatting>
  <conditionalFormatting sqref="J10:J42">
    <cfRule type="containsBlanks" priority="56" dxfId="5" stopIfTrue="1">
      <formula>LEN(TRIM(J10))=0</formula>
    </cfRule>
    <cfRule type="cellIs" priority="58" dxfId="4" operator="greaterThan" stopIfTrue="1">
      <formula>0.75</formula>
    </cfRule>
    <cfRule type="cellIs" priority="59" dxfId="3" operator="between" stopIfTrue="1">
      <formula>0.51</formula>
      <formula>0.75</formula>
    </cfRule>
    <cfRule type="cellIs" priority="60" dxfId="70" operator="lessThanOrEqual" stopIfTrue="1">
      <formula>0.25</formula>
    </cfRule>
  </conditionalFormatting>
  <conditionalFormatting sqref="J10:J42">
    <cfRule type="cellIs" priority="57" dxfId="2" operator="between" stopIfTrue="1">
      <formula>0.26</formula>
      <formula>0.5</formula>
    </cfRule>
  </conditionalFormatting>
  <conditionalFormatting sqref="L10:L42">
    <cfRule type="containsBlanks" priority="51" dxfId="5" stopIfTrue="1">
      <formula>LEN(TRIM(L10))=0</formula>
    </cfRule>
    <cfRule type="cellIs" priority="53" dxfId="4" operator="greaterThan" stopIfTrue="1">
      <formula>0.75</formula>
    </cfRule>
    <cfRule type="cellIs" priority="54" dxfId="3" operator="between" stopIfTrue="1">
      <formula>0.51</formula>
      <formula>0.75</formula>
    </cfRule>
    <cfRule type="cellIs" priority="55" dxfId="70" operator="lessThanOrEqual" stopIfTrue="1">
      <formula>0.25</formula>
    </cfRule>
  </conditionalFormatting>
  <conditionalFormatting sqref="L10:L42">
    <cfRule type="cellIs" priority="52" dxfId="2" operator="between" stopIfTrue="1">
      <formula>0.26</formula>
      <formula>0.5</formula>
    </cfRule>
  </conditionalFormatting>
  <conditionalFormatting sqref="N10:N42">
    <cfRule type="containsBlanks" priority="46" dxfId="5" stopIfTrue="1">
      <formula>LEN(TRIM(N10))=0</formula>
    </cfRule>
    <cfRule type="cellIs" priority="48" dxfId="4" operator="greaterThan" stopIfTrue="1">
      <formula>0.75</formula>
    </cfRule>
    <cfRule type="cellIs" priority="49" dxfId="3" operator="between" stopIfTrue="1">
      <formula>0.51</formula>
      <formula>0.75</formula>
    </cfRule>
    <cfRule type="cellIs" priority="50" dxfId="70" operator="lessThanOrEqual" stopIfTrue="1">
      <formula>0.25</formula>
    </cfRule>
  </conditionalFormatting>
  <conditionalFormatting sqref="N10:N42">
    <cfRule type="cellIs" priority="47" dxfId="2" operator="between" stopIfTrue="1">
      <formula>0.26</formula>
      <formula>0.5</formula>
    </cfRule>
  </conditionalFormatting>
  <conditionalFormatting sqref="P10:P42">
    <cfRule type="containsBlanks" priority="41" dxfId="5" stopIfTrue="1">
      <formula>LEN(TRIM(P10))=0</formula>
    </cfRule>
    <cfRule type="cellIs" priority="43" dxfId="4" operator="greaterThan" stopIfTrue="1">
      <formula>0.75</formula>
    </cfRule>
    <cfRule type="cellIs" priority="44" dxfId="3" operator="between" stopIfTrue="1">
      <formula>0.51</formula>
      <formula>0.75</formula>
    </cfRule>
    <cfRule type="cellIs" priority="45" dxfId="70" operator="lessThanOrEqual" stopIfTrue="1">
      <formula>0.25</formula>
    </cfRule>
  </conditionalFormatting>
  <conditionalFormatting sqref="P10:P42">
    <cfRule type="cellIs" priority="42" dxfId="2" operator="between" stopIfTrue="1">
      <formula>0.26</formula>
      <formula>0.5</formula>
    </cfRule>
  </conditionalFormatting>
  <conditionalFormatting sqref="R10:R42">
    <cfRule type="containsBlanks" priority="36" dxfId="5" stopIfTrue="1">
      <formula>LEN(TRIM(R10))=0</formula>
    </cfRule>
    <cfRule type="cellIs" priority="38" dxfId="4" operator="greaterThan" stopIfTrue="1">
      <formula>0.75</formula>
    </cfRule>
    <cfRule type="cellIs" priority="39" dxfId="3" operator="between" stopIfTrue="1">
      <formula>0.51</formula>
      <formula>0.75</formula>
    </cfRule>
    <cfRule type="cellIs" priority="40" dxfId="70" operator="lessThanOrEqual" stopIfTrue="1">
      <formula>0.25</formula>
    </cfRule>
  </conditionalFormatting>
  <conditionalFormatting sqref="R10:R42">
    <cfRule type="cellIs" priority="37" dxfId="2" operator="between" stopIfTrue="1">
      <formula>0.26</formula>
      <formula>0.5</formula>
    </cfRule>
  </conditionalFormatting>
  <conditionalFormatting sqref="T10:T42">
    <cfRule type="containsBlanks" priority="31" dxfId="5" stopIfTrue="1">
      <formula>LEN(TRIM(T10))=0</formula>
    </cfRule>
    <cfRule type="cellIs" priority="33" dxfId="4" operator="greaterThan" stopIfTrue="1">
      <formula>0.75</formula>
    </cfRule>
    <cfRule type="cellIs" priority="34" dxfId="3" operator="between" stopIfTrue="1">
      <formula>0.51</formula>
      <formula>0.75</formula>
    </cfRule>
    <cfRule type="cellIs" priority="35" dxfId="70" operator="lessThanOrEqual" stopIfTrue="1">
      <formula>0.25</formula>
    </cfRule>
  </conditionalFormatting>
  <conditionalFormatting sqref="T10:T42">
    <cfRule type="cellIs" priority="32" dxfId="2" operator="between" stopIfTrue="1">
      <formula>0.26</formula>
      <formula>0.5</formula>
    </cfRule>
  </conditionalFormatting>
  <conditionalFormatting sqref="V10:V42">
    <cfRule type="containsBlanks" priority="26" dxfId="5" stopIfTrue="1">
      <formula>LEN(TRIM(V10))=0</formula>
    </cfRule>
    <cfRule type="cellIs" priority="28" dxfId="4" operator="greaterThan" stopIfTrue="1">
      <formula>0.75</formula>
    </cfRule>
    <cfRule type="cellIs" priority="29" dxfId="3" operator="between" stopIfTrue="1">
      <formula>0.51</formula>
      <formula>0.75</formula>
    </cfRule>
    <cfRule type="cellIs" priority="30" dxfId="70" operator="lessThanOrEqual" stopIfTrue="1">
      <formula>0.25</formula>
    </cfRule>
  </conditionalFormatting>
  <conditionalFormatting sqref="V10:V42">
    <cfRule type="cellIs" priority="27" dxfId="2" operator="between" stopIfTrue="1">
      <formula>0.26</formula>
      <formula>0.5</formula>
    </cfRule>
  </conditionalFormatting>
  <conditionalFormatting sqref="X10:X42">
    <cfRule type="containsBlanks" priority="21" dxfId="5" stopIfTrue="1">
      <formula>LEN(TRIM(X10))=0</formula>
    </cfRule>
    <cfRule type="cellIs" priority="23" dxfId="4" operator="greaterThan" stopIfTrue="1">
      <formula>0.75</formula>
    </cfRule>
    <cfRule type="cellIs" priority="24" dxfId="3" operator="between" stopIfTrue="1">
      <formula>0.51</formula>
      <formula>0.75</formula>
    </cfRule>
    <cfRule type="cellIs" priority="25" dxfId="70" operator="lessThanOrEqual" stopIfTrue="1">
      <formula>0.25</formula>
    </cfRule>
  </conditionalFormatting>
  <conditionalFormatting sqref="X10:X42">
    <cfRule type="cellIs" priority="22" dxfId="2" operator="between" stopIfTrue="1">
      <formula>0.26</formula>
      <formula>0.5</formula>
    </cfRule>
  </conditionalFormatting>
  <conditionalFormatting sqref="Z10:Z35">
    <cfRule type="containsBlanks" priority="16" dxfId="5" stopIfTrue="1">
      <formula>LEN(TRIM(Z10))=0</formula>
    </cfRule>
    <cfRule type="cellIs" priority="18" dxfId="4" operator="greaterThan" stopIfTrue="1">
      <formula>0.75</formula>
    </cfRule>
    <cfRule type="cellIs" priority="19" dxfId="3" operator="between" stopIfTrue="1">
      <formula>0.51</formula>
      <formula>0.75</formula>
    </cfRule>
    <cfRule type="cellIs" priority="20" dxfId="70" operator="lessThanOrEqual" stopIfTrue="1">
      <formula>0.25</formula>
    </cfRule>
  </conditionalFormatting>
  <conditionalFormatting sqref="Z10:Z35">
    <cfRule type="cellIs" priority="17" dxfId="2" operator="between" stopIfTrue="1">
      <formula>0.26</formula>
      <formula>0.5</formula>
    </cfRule>
  </conditionalFormatting>
  <conditionalFormatting sqref="Z36:Z42">
    <cfRule type="containsBlanks" priority="11" dxfId="5" stopIfTrue="1">
      <formula>LEN(TRIM(Z36))=0</formula>
    </cfRule>
    <cfRule type="cellIs" priority="13" dxfId="4" operator="greaterThan" stopIfTrue="1">
      <formula>0.75</formula>
    </cfRule>
    <cfRule type="cellIs" priority="14" dxfId="3" operator="between" stopIfTrue="1">
      <formula>0.51</formula>
      <formula>0.75</formula>
    </cfRule>
    <cfRule type="cellIs" priority="15" dxfId="70" operator="lessThanOrEqual" stopIfTrue="1">
      <formula>0.25</formula>
    </cfRule>
  </conditionalFormatting>
  <conditionalFormatting sqref="Z36:Z42">
    <cfRule type="cellIs" priority="12" dxfId="2" operator="between" stopIfTrue="1">
      <formula>0.26</formula>
      <formula>0.5</formula>
    </cfRule>
  </conditionalFormatting>
  <conditionalFormatting sqref="AB10:AB42">
    <cfRule type="containsBlanks" priority="6" dxfId="5" stopIfTrue="1">
      <formula>LEN(TRIM(AB10))=0</formula>
    </cfRule>
    <cfRule type="cellIs" priority="8" dxfId="4" operator="greaterThan" stopIfTrue="1">
      <formula>0.75</formula>
    </cfRule>
    <cfRule type="cellIs" priority="9" dxfId="3" operator="between" stopIfTrue="1">
      <formula>0.51</formula>
      <formula>0.75</formula>
    </cfRule>
    <cfRule type="cellIs" priority="10" dxfId="70" operator="lessThanOrEqual" stopIfTrue="1">
      <formula>0.25</formula>
    </cfRule>
  </conditionalFormatting>
  <conditionalFormatting sqref="AB10:AB42">
    <cfRule type="cellIs" priority="7" dxfId="2" operator="between" stopIfTrue="1">
      <formula>0.26</formula>
      <formula>0.5</formula>
    </cfRule>
  </conditionalFormatting>
  <conditionalFormatting sqref="AD10:AD42">
    <cfRule type="containsBlanks" priority="1" dxfId="5" stopIfTrue="1">
      <formula>LEN(TRIM(AD10))=0</formula>
    </cfRule>
    <cfRule type="cellIs" priority="3" dxfId="4" operator="greaterThan" stopIfTrue="1">
      <formula>0.75</formula>
    </cfRule>
    <cfRule type="cellIs" priority="4" dxfId="3" operator="between" stopIfTrue="1">
      <formula>0.51</formula>
      <formula>0.75</formula>
    </cfRule>
    <cfRule type="cellIs" priority="5" dxfId="70" operator="lessThanOrEqual" stopIfTrue="1">
      <formula>0.25</formula>
    </cfRule>
  </conditionalFormatting>
  <conditionalFormatting sqref="AD10:AD42">
    <cfRule type="cellIs" priority="2" dxfId="2" operator="between" stopIfTrue="1">
      <formula>0.26</formula>
      <formula>0.5</formula>
    </cfRule>
  </conditionalFormatting>
  <dataValidations count="2">
    <dataValidation type="list" allowBlank="1" showInputMessage="1" showErrorMessage="1" sqref="E2">
      <formula1>$I$1:$I$3</formula1>
    </dataValidation>
    <dataValidation type="list" allowBlank="1" showInputMessage="1" showErrorMessage="1" sqref="G2">
      <formula1>$I$2:$I$5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showRowColHeaders="0" zoomScalePageLayoutView="0" workbookViewId="0" topLeftCell="A1">
      <selection activeCell="A1" sqref="A1:J1"/>
    </sheetView>
  </sheetViews>
  <sheetFormatPr defaultColWidth="11.421875" defaultRowHeight="12.75"/>
  <cols>
    <col min="1" max="1" width="59.28125" style="1" customWidth="1"/>
    <col min="2" max="2" width="8.7109375" style="1" customWidth="1"/>
    <col min="3" max="9" width="11.421875" style="1" customWidth="1"/>
    <col min="10" max="10" width="12.57421875" style="1" customWidth="1"/>
    <col min="11" max="11" width="12.57421875" style="1" hidden="1" customWidth="1"/>
    <col min="12" max="13" width="12.57421875" style="1" customWidth="1"/>
    <col min="14" max="16384" width="11.421875" style="1" customWidth="1"/>
  </cols>
  <sheetData>
    <row r="1" spans="1:11" ht="27" thickBot="1">
      <c r="A1" s="348" t="s">
        <v>231</v>
      </c>
      <c r="B1" s="349"/>
      <c r="C1" s="349"/>
      <c r="D1" s="349"/>
      <c r="E1" s="349"/>
      <c r="F1" s="349"/>
      <c r="G1" s="349"/>
      <c r="H1" s="349"/>
      <c r="I1" s="349"/>
      <c r="J1" s="350"/>
      <c r="K1" s="1">
        <f>IF(Liste!B16&lt;&gt;0,Liste!H16,"")</f>
      </c>
    </row>
    <row r="2" ht="12.75">
      <c r="K2" s="1">
        <f>IF(Liste!B17&lt;&gt;0,Liste!H17,"")</f>
      </c>
    </row>
    <row r="3" ht="20.25" customHeight="1" thickBot="1">
      <c r="K3" s="1">
        <f>IF(Liste!B18&lt;&gt;0,Liste!H18,"")</f>
      </c>
    </row>
    <row r="4" spans="1:11" ht="18" customHeight="1" thickBot="1">
      <c r="A4" s="136"/>
      <c r="B4" s="137"/>
      <c r="K4" s="1">
        <f>IF(Liste!B19&lt;&gt;0,Liste!H19,"")</f>
      </c>
    </row>
    <row r="5" spans="1:11" ht="18" customHeight="1">
      <c r="A5" s="69" t="s">
        <v>135</v>
      </c>
      <c r="B5" s="138">
        <f>IF(K1&lt;&gt;0,HLOOKUP(A,'GB'!$C$1:$AJ$22,3,FALSE),"")</f>
        <v>0</v>
      </c>
      <c r="K5" s="1">
        <f>IF(Liste!B20&lt;&gt;0,Liste!H20,"")</f>
      </c>
    </row>
    <row r="6" spans="1:11" ht="18" customHeight="1">
      <c r="A6" s="70" t="s">
        <v>66</v>
      </c>
      <c r="B6" s="139">
        <f>IF(K2&lt;&gt;0,HLOOKUP(A,'GB'!$C$1:$AJ$22,5,FALSE),"")</f>
        <v>0</v>
      </c>
      <c r="K6" s="1">
        <f>IF(Liste!B21&lt;&gt;0,Liste!H21,"")</f>
      </c>
    </row>
    <row r="7" spans="1:11" ht="18" customHeight="1">
      <c r="A7" s="70" t="s">
        <v>67</v>
      </c>
      <c r="B7" s="139">
        <f>IF(K3&lt;&gt;0,HLOOKUP(A,'GB'!$C$1:$AJ$22,6,FALSE),"")</f>
        <v>0</v>
      </c>
      <c r="K7" s="1">
        <f>IF(Liste!B22&lt;&gt;0,Liste!H22,"")</f>
      </c>
    </row>
    <row r="8" spans="1:11" ht="18" customHeight="1">
      <c r="A8" s="70" t="s">
        <v>68</v>
      </c>
      <c r="B8" s="139">
        <f>IF(K4&lt;&gt;0,HLOOKUP(A,'GB'!$C$1:$AJ$22,7,FALSE),"")</f>
        <v>0</v>
      </c>
      <c r="K8" s="1">
        <f>IF(Liste!B23&lt;&gt;0,Liste!H23,"")</f>
      </c>
    </row>
    <row r="9" spans="1:11" ht="18" customHeight="1">
      <c r="A9" s="70" t="s">
        <v>69</v>
      </c>
      <c r="B9" s="139">
        <f>IF(K5&lt;&gt;0,HLOOKUP(A,'GB'!$C$1:$AJ$22,8,FALSE),"")</f>
        <v>0</v>
      </c>
      <c r="K9" s="1">
        <f>IF(Liste!B24&lt;&gt;0,Liste!H24,"")</f>
      </c>
    </row>
    <row r="10" spans="1:11" ht="18" customHeight="1">
      <c r="A10" s="70" t="s">
        <v>70</v>
      </c>
      <c r="B10" s="139">
        <f>IF(K6&lt;&gt;0,HLOOKUP(A,'GB'!$C$1:$AJ$22,9,FALSE),"")</f>
        <v>0</v>
      </c>
      <c r="K10" s="1">
        <f>IF(Liste!B25&lt;&gt;0,Liste!H25,"")</f>
      </c>
    </row>
    <row r="11" spans="1:11" ht="18" customHeight="1" thickBot="1">
      <c r="A11" s="71" t="s">
        <v>71</v>
      </c>
      <c r="B11" s="140">
        <f>IF(K7&lt;&gt;0,HLOOKUP(A,'GB'!$C$1:$AJ$22,10,FALSE),"")</f>
        <v>0</v>
      </c>
      <c r="K11" s="1">
        <f>IF(Liste!B26&lt;&gt;0,Liste!H26,"")</f>
      </c>
    </row>
    <row r="12" spans="1:11" ht="18" customHeight="1" thickBot="1">
      <c r="A12" s="68"/>
      <c r="B12" s="141"/>
      <c r="K12" s="1">
        <f>IF(Liste!B27&lt;&gt;0,Liste!H27,"")</f>
      </c>
    </row>
    <row r="13" spans="1:11" ht="18" customHeight="1">
      <c r="A13" s="72" t="s">
        <v>134</v>
      </c>
      <c r="B13" s="138">
        <f>IF(K10&lt;&gt;0,HLOOKUP(A,'GB'!$C$1:$AJ$22,12,FALSE),"")</f>
        <v>0</v>
      </c>
      <c r="K13" s="1">
        <f>IF(Liste!B28&lt;&gt;0,Liste!H28,"")</f>
      </c>
    </row>
    <row r="14" spans="1:11" ht="18" customHeight="1">
      <c r="A14" s="73" t="s">
        <v>80</v>
      </c>
      <c r="B14" s="139">
        <f>IF(K11&lt;&gt;0,HLOOKUP(A,'GB'!$C$1:$AJ$22,14,FALSE),"")</f>
        <v>0</v>
      </c>
      <c r="K14" s="1">
        <f>IF(Liste!B29&lt;&gt;0,Liste!H29,"")</f>
      </c>
    </row>
    <row r="15" spans="1:11" ht="18" customHeight="1">
      <c r="A15" s="70" t="s">
        <v>90</v>
      </c>
      <c r="B15" s="139">
        <f>IF(K12&lt;&gt;0,HLOOKUP(A,'GB'!$C$1:$AJ$22,15,FALSE),"")</f>
        <v>0</v>
      </c>
      <c r="K15" s="1">
        <f>IF(Liste!B30&lt;&gt;0,Liste!H30,"")</f>
      </c>
    </row>
    <row r="16" spans="1:11" ht="18" customHeight="1">
      <c r="A16" s="70" t="s">
        <v>96</v>
      </c>
      <c r="B16" s="139">
        <f>IF(K13&lt;&gt;0,HLOOKUP(A,'GB'!$C$1:$AJ$22,16,FALSE),"")</f>
        <v>0</v>
      </c>
      <c r="K16" s="1">
        <f>IF(Liste!B31&lt;&gt;0,Liste!H31,"")</f>
      </c>
    </row>
    <row r="17" spans="1:11" ht="18" customHeight="1" thickBot="1">
      <c r="A17" s="71" t="s">
        <v>97</v>
      </c>
      <c r="B17" s="140">
        <f>IF(K14&lt;&gt;0,HLOOKUP(A,'GB'!$C$1:$AJ$22,17,FALSE),"")</f>
        <v>0</v>
      </c>
      <c r="K17" s="1">
        <f>IF(Liste!B32&lt;&gt;0,Liste!H32,"")</f>
      </c>
    </row>
    <row r="18" spans="1:11" ht="18" customHeight="1" thickBot="1">
      <c r="A18" s="68"/>
      <c r="B18" s="141"/>
      <c r="K18" s="1">
        <f>IF(Liste!B33&lt;&gt;0,Liste!H33,"")</f>
      </c>
    </row>
    <row r="19" spans="1:11" ht="18" customHeight="1">
      <c r="A19" s="72" t="s">
        <v>136</v>
      </c>
      <c r="B19" s="138">
        <f>IF(K16&lt;&gt;0,HLOOKUP(A,'GB'!$C$1:$AJ$22,19,FALSE),"")</f>
        <v>0</v>
      </c>
      <c r="K19" s="1">
        <f>IF(Liste!B34&lt;&gt;0,Liste!H34,"")</f>
      </c>
    </row>
    <row r="20" spans="1:11" ht="18" customHeight="1">
      <c r="A20" s="70" t="s">
        <v>137</v>
      </c>
      <c r="B20" s="139">
        <f>IF(K17&lt;&gt;0,HLOOKUP(A,'GB'!$C$1:$AJ$22,21,FALSE),"")</f>
        <v>0</v>
      </c>
      <c r="K20" s="1">
        <f>IF(Liste!B35&lt;&gt;0,Liste!H35,"")</f>
      </c>
    </row>
    <row r="21" spans="1:11" ht="18" customHeight="1" thickBot="1">
      <c r="A21" s="74" t="s">
        <v>125</v>
      </c>
      <c r="B21" s="142">
        <f>IF(K18&lt;&gt;0,HLOOKUP(A,'GB'!$C$1:$AJ$22,22,FALSE),"")</f>
        <v>0</v>
      </c>
      <c r="K21" s="1">
        <f>IF(Liste!B36&lt;&gt;0,Liste!H36,"")</f>
      </c>
    </row>
    <row r="22" ht="12.75">
      <c r="K22" s="1">
        <f>IF(Liste!B37&lt;&gt;0,Liste!H37,"")</f>
      </c>
    </row>
    <row r="23" ht="12.75">
      <c r="K23" s="1">
        <f>IF(Liste!B38&lt;&gt;0,Liste!H38,"")</f>
      </c>
    </row>
    <row r="24" ht="12.75">
      <c r="K24" s="1">
        <f>IF(Liste!B39&lt;&gt;0,Liste!H39,"")</f>
      </c>
    </row>
    <row r="25" ht="12.75">
      <c r="K25" s="1">
        <f>IF(Liste!B40&lt;&gt;0,Liste!H40,"")</f>
      </c>
    </row>
    <row r="26" ht="12.75">
      <c r="K26" s="1">
        <f>IF(Liste!B41&lt;&gt;0,Liste!H41,"")</f>
      </c>
    </row>
    <row r="27" ht="12.75">
      <c r="K27" s="1">
        <f>IF(Liste!B42&lt;&gt;0,Liste!H42,"")</f>
      </c>
    </row>
    <row r="28" ht="12.75">
      <c r="K28" s="1">
        <f>IF(Liste!B43&lt;&gt;0,Liste!H43,"")</f>
      </c>
    </row>
    <row r="29" ht="12.75">
      <c r="K29" s="1">
        <f>IF(Liste!B44&lt;&gt;0,Liste!H44,"")</f>
      </c>
    </row>
    <row r="30" ht="12.75">
      <c r="K30" s="1">
        <f>IF(Liste!B45&lt;&gt;0,Liste!H45,"")</f>
      </c>
    </row>
    <row r="31" ht="12.75">
      <c r="K31" s="1">
        <f>IF(Liste!B46&lt;&gt;0,Liste!H46,"")</f>
      </c>
    </row>
    <row r="32" ht="12.75">
      <c r="K32" s="1">
        <f>IF(Liste!B47&lt;&gt;0,Liste!H47,"")</f>
      </c>
    </row>
    <row r="33" ht="12.75">
      <c r="K33" s="1">
        <f>IF(Liste!B48&lt;&gt;0,Liste!H48,"")</f>
      </c>
    </row>
    <row r="34" ht="12.75">
      <c r="K34" s="1">
        <f>IF(Liste!B49&lt;&gt;0,Liste!H49,"")</f>
      </c>
    </row>
  </sheetData>
  <sheetProtection password="CF99" sheet="1" objects="1" scenarios="1" selectLockedCells="1"/>
  <mergeCells count="1">
    <mergeCell ref="A1:J1"/>
  </mergeCells>
  <conditionalFormatting sqref="B5 B13 B19">
    <cfRule type="cellIs" priority="1" dxfId="0" operator="lessThan" stopIfTrue="1">
      <formula>0.33</formula>
    </cfRule>
  </conditionalFormatting>
  <dataValidations count="1">
    <dataValidation type="list" allowBlank="1" showInputMessage="1" showErrorMessage="1" sqref="A1">
      <formula1>$K$1:$K$34</formula1>
    </dataValidation>
  </dataValidations>
  <printOptions horizontalCentered="1" verticalCentered="1"/>
  <pageMargins left="0.3937007874015748" right="0.2755905511811024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1"/>
  <sheetViews>
    <sheetView showGridLines="0" showRowColHeaders="0" zoomScalePageLayoutView="0" workbookViewId="0" topLeftCell="A1">
      <selection activeCell="A1" sqref="A1:B1"/>
    </sheetView>
  </sheetViews>
  <sheetFormatPr defaultColWidth="11.421875" defaultRowHeight="12.75"/>
  <cols>
    <col min="1" max="2" width="65.8515625" style="0" customWidth="1"/>
    <col min="3" max="3" width="1.57421875" style="0" customWidth="1"/>
  </cols>
  <sheetData>
    <row r="1" spans="1:2" ht="27.75">
      <c r="A1" s="351" t="str">
        <f>Liste!S2</f>
        <v> - </v>
      </c>
      <c r="B1" s="352"/>
    </row>
    <row r="2" spans="1:2" ht="28.5" thickBot="1">
      <c r="A2" s="353" t="str">
        <f>Liste!S3</f>
        <v>Classe de   - 0 élève(s)</v>
      </c>
      <c r="B2" s="354"/>
    </row>
    <row r="3" ht="13.5" thickBot="1"/>
    <row r="4" spans="1:2" ht="13.5" thickBot="1">
      <c r="A4" s="136"/>
      <c r="B4" s="137"/>
    </row>
    <row r="5" spans="1:2" ht="18.75">
      <c r="A5" s="69" t="s">
        <v>135</v>
      </c>
      <c r="B5" s="138" t="e">
        <f>RC1!AK45</f>
        <v>#DIV/0!</v>
      </c>
    </row>
    <row r="6" spans="1:2" ht="15.75">
      <c r="A6" s="70" t="s">
        <v>66</v>
      </c>
      <c r="B6" s="139" t="e">
        <f>RC1!AK39</f>
        <v>#DIV/0!</v>
      </c>
    </row>
    <row r="7" spans="1:2" ht="15.75">
      <c r="A7" s="70" t="s">
        <v>67</v>
      </c>
      <c r="B7" s="139" t="e">
        <f>RC1!AK40</f>
        <v>#DIV/0!</v>
      </c>
    </row>
    <row r="8" spans="1:2" ht="15.75">
      <c r="A8" s="70" t="s">
        <v>68</v>
      </c>
      <c r="B8" s="139" t="e">
        <f>RC1!AK41</f>
        <v>#DIV/0!</v>
      </c>
    </row>
    <row r="9" spans="1:2" ht="15.75">
      <c r="A9" s="70" t="s">
        <v>69</v>
      </c>
      <c r="B9" s="139" t="e">
        <f>RC1!AK42</f>
        <v>#DIV/0!</v>
      </c>
    </row>
    <row r="10" spans="1:2" ht="15.75">
      <c r="A10" s="70" t="s">
        <v>70</v>
      </c>
      <c r="B10" s="139" t="e">
        <f>RC1!AK43</f>
        <v>#DIV/0!</v>
      </c>
    </row>
    <row r="11" spans="1:2" ht="16.5" thickBot="1">
      <c r="A11" s="71" t="s">
        <v>71</v>
      </c>
      <c r="B11" s="139" t="e">
        <f>RC1!AK44</f>
        <v>#DIV/0!</v>
      </c>
    </row>
    <row r="12" spans="1:2" ht="16.5" thickBot="1">
      <c r="A12" s="68"/>
      <c r="B12" s="141"/>
    </row>
    <row r="13" spans="1:2" ht="18.75">
      <c r="A13" s="72" t="s">
        <v>134</v>
      </c>
      <c r="B13" s="138" t="e">
        <f>RC3!AK35</f>
        <v>#DIV/0!</v>
      </c>
    </row>
    <row r="14" spans="1:2" ht="15.75">
      <c r="A14" s="73" t="s">
        <v>80</v>
      </c>
      <c r="B14" s="139" t="e">
        <f>RC3!AK31</f>
        <v>#DIV/0!</v>
      </c>
    </row>
    <row r="15" spans="1:2" ht="15.75">
      <c r="A15" s="70" t="s">
        <v>90</v>
      </c>
      <c r="B15" s="139" t="e">
        <f>RC3!AK32</f>
        <v>#DIV/0!</v>
      </c>
    </row>
    <row r="16" spans="1:2" ht="15.75">
      <c r="A16" s="70" t="s">
        <v>96</v>
      </c>
      <c r="B16" s="139" t="e">
        <f>RC3!AK33</f>
        <v>#DIV/0!</v>
      </c>
    </row>
    <row r="17" spans="1:2" ht="16.5" thickBot="1">
      <c r="A17" s="71" t="s">
        <v>97</v>
      </c>
      <c r="B17" s="139" t="e">
        <f>RC3!AK34</f>
        <v>#DIV/0!</v>
      </c>
    </row>
    <row r="18" spans="1:2" ht="16.5" thickBot="1">
      <c r="A18" s="68"/>
      <c r="B18" s="141"/>
    </row>
    <row r="19" spans="1:2" ht="18.75">
      <c r="A19" s="72" t="s">
        <v>136</v>
      </c>
      <c r="B19" s="138" t="e">
        <f>RC6!AK14</f>
        <v>#DIV/0!</v>
      </c>
    </row>
    <row r="20" spans="1:2" ht="15.75">
      <c r="A20" s="70" t="s">
        <v>137</v>
      </c>
      <c r="B20" s="139" t="e">
        <f>RC6!AK12</f>
        <v>#DIV/0!</v>
      </c>
    </row>
    <row r="21" spans="1:2" ht="16.5" thickBot="1">
      <c r="A21" s="74" t="s">
        <v>125</v>
      </c>
      <c r="B21" s="142" t="e">
        <f>RC6!AK13</f>
        <v>#DIV/0!</v>
      </c>
    </row>
  </sheetData>
  <sheetProtection password="CF59" sheet="1" objects="1" scenarios="1"/>
  <mergeCells count="2">
    <mergeCell ref="A1:B1"/>
    <mergeCell ref="A2:B2"/>
  </mergeCells>
  <conditionalFormatting sqref="B5 B13 B19">
    <cfRule type="cellIs" priority="1" dxfId="0" operator="lessThan" stopIfTrue="1">
      <formula>0.33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5"/>
  <sheetViews>
    <sheetView showGridLines="0" showRowColHeaders="0" zoomScalePageLayoutView="0" workbookViewId="0" topLeftCell="A1">
      <selection activeCell="Y16" sqref="Y16"/>
    </sheetView>
  </sheetViews>
  <sheetFormatPr defaultColWidth="11.421875" defaultRowHeight="12.75"/>
  <cols>
    <col min="1" max="1" width="17.7109375" style="1" bestFit="1" customWidth="1"/>
    <col min="2" max="2" width="19.8515625" style="1" customWidth="1"/>
    <col min="3" max="3" width="20.140625" style="1" customWidth="1"/>
    <col min="4" max="4" width="12.421875" style="1" customWidth="1"/>
    <col min="5" max="5" width="12.57421875" style="1" customWidth="1"/>
    <col min="6" max="20" width="12.57421875" style="1" hidden="1" customWidth="1"/>
    <col min="21" max="21" width="12.57421875" style="172" hidden="1" customWidth="1"/>
    <col min="22" max="22" width="12.57421875" style="1" hidden="1" customWidth="1"/>
    <col min="23" max="23" width="12.57421875" style="1" customWidth="1"/>
    <col min="24" max="16384" width="11.421875" style="1" customWidth="1"/>
  </cols>
  <sheetData>
    <row r="1" spans="8:9" ht="6" customHeight="1" thickBot="1">
      <c r="H1" s="1" t="s">
        <v>145</v>
      </c>
      <c r="I1" s="2"/>
    </row>
    <row r="2" spans="1:19" ht="18.75" thickBot="1">
      <c r="A2" s="271" t="s">
        <v>0</v>
      </c>
      <c r="B2" s="272"/>
      <c r="C2" s="96">
        <f>MAX(A16:A49)</f>
        <v>0</v>
      </c>
      <c r="D2" s="97" t="s">
        <v>178</v>
      </c>
      <c r="E2" s="4"/>
      <c r="F2" s="4"/>
      <c r="G2" s="4"/>
      <c r="H2" s="4" t="s">
        <v>146</v>
      </c>
      <c r="I2" s="5"/>
      <c r="S2" s="1" t="str">
        <f>CONCATENATE(B6," - ",B4,)</f>
        <v> - </v>
      </c>
    </row>
    <row r="3" spans="5:19" ht="27.75" customHeight="1" thickBot="1">
      <c r="E3" s="4"/>
      <c r="F3" s="4"/>
      <c r="G3" s="4"/>
      <c r="H3" s="4" t="s">
        <v>147</v>
      </c>
      <c r="I3" s="5"/>
      <c r="L3" s="2"/>
      <c r="S3" s="1" t="str">
        <f>CONCATENATE("Classe de"," ",B8," ",B10," - ",C2," élève(s)")</f>
        <v>Classe de   - 0 élève(s)</v>
      </c>
    </row>
    <row r="4" spans="1:12" ht="15.75" customHeight="1" thickBot="1">
      <c r="A4" s="42" t="s">
        <v>64</v>
      </c>
      <c r="B4" s="273"/>
      <c r="C4" s="274"/>
      <c r="D4" s="275"/>
      <c r="E4" s="6"/>
      <c r="F4" s="7"/>
      <c r="G4" s="7"/>
      <c r="H4" s="4" t="s">
        <v>148</v>
      </c>
      <c r="I4" s="8"/>
      <c r="L4" s="168"/>
    </row>
    <row r="5" spans="1:9" ht="6" customHeight="1" thickBot="1">
      <c r="A5" s="38"/>
      <c r="B5" s="38"/>
      <c r="C5" s="38"/>
      <c r="D5" s="38"/>
      <c r="E5" s="4"/>
      <c r="F5" s="4"/>
      <c r="G5" s="4"/>
      <c r="H5" s="4" t="s">
        <v>149</v>
      </c>
      <c r="I5" s="5"/>
    </row>
    <row r="6" spans="1:9" ht="15" customHeight="1" thickBot="1">
      <c r="A6" s="42" t="s">
        <v>77</v>
      </c>
      <c r="B6" s="273"/>
      <c r="C6" s="274"/>
      <c r="D6" s="275"/>
      <c r="E6" s="4"/>
      <c r="F6" s="4"/>
      <c r="G6" s="4"/>
      <c r="H6" s="4" t="s">
        <v>150</v>
      </c>
      <c r="I6" s="5"/>
    </row>
    <row r="7" spans="1:9" ht="6" customHeight="1" thickBot="1">
      <c r="A7" s="38"/>
      <c r="B7" s="38"/>
      <c r="C7" s="38"/>
      <c r="D7" s="38"/>
      <c r="E7" s="4"/>
      <c r="F7" s="4"/>
      <c r="G7" s="4"/>
      <c r="H7" s="4" t="s">
        <v>151</v>
      </c>
      <c r="I7" s="5"/>
    </row>
    <row r="8" spans="1:9" ht="15" customHeight="1" thickBot="1">
      <c r="A8" s="42" t="s">
        <v>133</v>
      </c>
      <c r="B8" s="273"/>
      <c r="C8" s="274"/>
      <c r="D8" s="275"/>
      <c r="E8" s="4"/>
      <c r="F8" s="4"/>
      <c r="G8" s="4"/>
      <c r="H8" s="4" t="s">
        <v>152</v>
      </c>
      <c r="I8" s="5"/>
    </row>
    <row r="9" spans="1:9" ht="6" customHeight="1" thickBot="1">
      <c r="A9" s="38"/>
      <c r="B9" s="38"/>
      <c r="C9" s="38"/>
      <c r="D9" s="38"/>
      <c r="E9" s="4"/>
      <c r="F9" s="4"/>
      <c r="G9" s="4"/>
      <c r="H9" s="4" t="s">
        <v>153</v>
      </c>
      <c r="I9" s="5"/>
    </row>
    <row r="10" spans="1:9" ht="15" customHeight="1" thickBot="1">
      <c r="A10" s="42" t="s">
        <v>76</v>
      </c>
      <c r="B10" s="273"/>
      <c r="C10" s="274"/>
      <c r="D10" s="275"/>
      <c r="E10" s="4"/>
      <c r="F10" s="4"/>
      <c r="G10" s="4"/>
      <c r="H10" s="4" t="s">
        <v>154</v>
      </c>
      <c r="I10" s="5"/>
    </row>
    <row r="11" spans="1:9" ht="6" customHeight="1" thickBot="1">
      <c r="A11" s="38"/>
      <c r="B11" s="38"/>
      <c r="C11" s="38"/>
      <c r="D11" s="38"/>
      <c r="E11" s="4"/>
      <c r="F11" s="4"/>
      <c r="G11" s="4"/>
      <c r="H11" s="4"/>
      <c r="I11" s="5"/>
    </row>
    <row r="12" spans="1:9" ht="15" customHeight="1" thickBot="1">
      <c r="A12" s="42" t="s">
        <v>78</v>
      </c>
      <c r="B12" s="273" t="s">
        <v>150</v>
      </c>
      <c r="C12" s="274"/>
      <c r="D12" s="275"/>
      <c r="E12" s="4"/>
      <c r="F12" s="4"/>
      <c r="G12" s="4"/>
      <c r="H12" s="4"/>
      <c r="I12" s="5"/>
    </row>
    <row r="13" spans="1:9" ht="1.5" customHeight="1">
      <c r="A13" s="38"/>
      <c r="B13" s="38"/>
      <c r="C13" s="38"/>
      <c r="D13" s="38"/>
      <c r="E13" s="4"/>
      <c r="F13" s="4"/>
      <c r="G13" s="4"/>
      <c r="H13" s="4"/>
      <c r="I13" s="5"/>
    </row>
    <row r="14" spans="1:9" ht="1.5" customHeight="1" thickBot="1">
      <c r="A14" s="38"/>
      <c r="B14" s="38"/>
      <c r="C14" s="38"/>
      <c r="D14" s="38"/>
      <c r="E14" s="4"/>
      <c r="F14" s="4"/>
      <c r="G14" s="4"/>
      <c r="H14" s="4"/>
      <c r="I14" s="5"/>
    </row>
    <row r="15" spans="1:11" ht="41.25" customHeight="1" thickBot="1">
      <c r="A15" s="44" t="s">
        <v>75</v>
      </c>
      <c r="B15" s="39" t="s">
        <v>1</v>
      </c>
      <c r="C15" s="40" t="s">
        <v>2</v>
      </c>
      <c r="D15" s="41" t="s">
        <v>3</v>
      </c>
      <c r="E15" s="41" t="s">
        <v>208</v>
      </c>
      <c r="H15" s="1" t="str">
        <f>IF(B15&lt;&gt;"",CONCATENATE(B15," ",C15),"")</f>
        <v>Nom Prénom</v>
      </c>
      <c r="I15" s="1" t="str">
        <f>IF(B15&lt;&gt;"",B15,"")</f>
        <v>Nom</v>
      </c>
      <c r="J15" s="1" t="str">
        <f>IF(B15&lt;&gt;"",C15,"")</f>
        <v>Prénom</v>
      </c>
      <c r="K15" s="182" t="s">
        <v>203</v>
      </c>
    </row>
    <row r="16" spans="1:22" ht="13.5" customHeight="1">
      <c r="A16" s="43">
        <f>IF(B16&lt;&gt;"",1,"")</f>
      </c>
      <c r="B16" s="215">
        <f>IF(Extraction!A2="","",Extraction!A2)</f>
      </c>
      <c r="C16" s="216">
        <f>IF(Extraction!A2="","",Extraction!C2)</f>
      </c>
      <c r="D16" s="216">
        <f>IF(Extraction!A2="","",Extraction!D2)</f>
      </c>
      <c r="E16" s="216">
        <f>IF(Extraction!A2="","",Extraction!E2)</f>
      </c>
      <c r="H16" s="1">
        <f>IF(B16&lt;&gt;"",CONCATENATE(B16," ",C16),"")</f>
      </c>
      <c r="I16" s="1">
        <f>IF(B16&lt;&gt;"",B16,"")</f>
      </c>
      <c r="J16" s="2">
        <f>IF(B16&lt;&gt;"",C16,"")</f>
      </c>
      <c r="K16" s="2">
        <f>IF(C16&lt;&gt;"",D16,"")</f>
      </c>
      <c r="L16" s="174"/>
      <c r="M16" s="174"/>
      <c r="N16" s="174"/>
      <c r="U16" s="171" t="str">
        <f>CONCATENATE(B16,CHAR(10),C16,)</f>
        <v>
</v>
      </c>
      <c r="V16" s="171" t="str">
        <f>CONCATENATE(B16,CHAR(10),C16)</f>
        <v>
</v>
      </c>
    </row>
    <row r="17" spans="1:21" ht="13.5" customHeight="1">
      <c r="A17" s="3">
        <f>IF(B17&lt;&gt;"",A16+1,"")</f>
      </c>
      <c r="B17" s="215">
        <f>IF(Extraction!A3="","",Extraction!A3)</f>
      </c>
      <c r="C17" s="216">
        <f>IF(Extraction!A3="","",Extraction!C3)</f>
      </c>
      <c r="D17" s="216">
        <f>IF(Extraction!A3="","",Extraction!D3)</f>
      </c>
      <c r="E17" s="216">
        <f>IF(Extraction!A3="","",Extraction!E3)</f>
      </c>
      <c r="H17" s="1">
        <f aca="true" t="shared" si="0" ref="H17:H80">IF(B17&lt;&gt;"",CONCATENATE(B17," ",C17),"")</f>
      </c>
      <c r="I17" s="1">
        <f aca="true" t="shared" si="1" ref="I17:I80">IF(B17&lt;&gt;"",B17,"")</f>
      </c>
      <c r="J17" s="2">
        <f aca="true" t="shared" si="2" ref="J17:J80">IF(B17&lt;&gt;"",C17,"")</f>
      </c>
      <c r="K17" s="2">
        <f aca="true" t="shared" si="3" ref="K17:K80">IF(C17&lt;&gt;"",D17,"")</f>
      </c>
      <c r="U17" s="171" t="str">
        <f>CONCATENATE(B16," ",C16," ",CHAR(10))</f>
        <v>  
</v>
      </c>
    </row>
    <row r="18" spans="1:21" ht="13.5" customHeight="1">
      <c r="A18" s="3">
        <f aca="true" t="shared" si="4" ref="A18:A81">IF(B18&lt;&gt;"",A17+1,"")</f>
      </c>
      <c r="B18" s="215">
        <f>IF(Extraction!A4="","",Extraction!A4)</f>
      </c>
      <c r="C18" s="216">
        <f>IF(Extraction!A4="","",Extraction!C4)</f>
      </c>
      <c r="D18" s="216">
        <f>IF(Extraction!A4="","",Extraction!D4)</f>
      </c>
      <c r="E18" s="216">
        <f>IF(Extraction!A4="","",Extraction!E4)</f>
      </c>
      <c r="H18" s="1">
        <f t="shared" si="0"/>
      </c>
      <c r="I18" s="1">
        <f t="shared" si="1"/>
      </c>
      <c r="J18" s="2">
        <f t="shared" si="2"/>
      </c>
      <c r="K18" s="2">
        <f t="shared" si="3"/>
      </c>
      <c r="U18" s="173" t="str">
        <f>CONCATENATE(B18," ",C18," ",CHAR(10),D18)</f>
        <v>  
</v>
      </c>
    </row>
    <row r="19" spans="1:21" ht="13.5" customHeight="1">
      <c r="A19" s="3">
        <f t="shared" si="4"/>
      </c>
      <c r="B19" s="215">
        <f>IF(Extraction!A5="","",Extraction!A5)</f>
      </c>
      <c r="C19" s="216">
        <f>IF(Extraction!A5="","",Extraction!C5)</f>
      </c>
      <c r="D19" s="216">
        <f>IF(Extraction!A5="","",Extraction!D5)</f>
      </c>
      <c r="E19" s="216">
        <f>IF(Extraction!A5="","",Extraction!E5)</f>
      </c>
      <c r="H19" s="1">
        <f t="shared" si="0"/>
      </c>
      <c r="I19" s="1">
        <f t="shared" si="1"/>
      </c>
      <c r="J19" s="2">
        <f t="shared" si="2"/>
      </c>
      <c r="K19" s="2">
        <f t="shared" si="3"/>
      </c>
      <c r="M19" s="169"/>
      <c r="U19" s="173" t="str">
        <f>CONCATENATE(B19," ",C19," ",CHAR(10),D19)</f>
        <v>  
</v>
      </c>
    </row>
    <row r="20" spans="1:21" ht="13.5" customHeight="1">
      <c r="A20" s="3">
        <f t="shared" si="4"/>
      </c>
      <c r="B20" s="215">
        <f>IF(Extraction!A6="","",Extraction!A6)</f>
      </c>
      <c r="C20" s="216">
        <f>IF(Extraction!A6="","",Extraction!C6)</f>
      </c>
      <c r="D20" s="216">
        <f>IF(Extraction!A6="","",Extraction!D6)</f>
      </c>
      <c r="E20" s="216">
        <f>IF(Extraction!A6="","",Extraction!E6)</f>
      </c>
      <c r="H20" s="1">
        <f t="shared" si="0"/>
      </c>
      <c r="I20" s="1">
        <f t="shared" si="1"/>
      </c>
      <c r="J20" s="2">
        <f t="shared" si="2"/>
      </c>
      <c r="K20" s="2">
        <f t="shared" si="3"/>
      </c>
      <c r="U20" s="173" t="str">
        <f>CONCATENATE(B20," ",C20," ",CHAR(10),D20)</f>
        <v>  
</v>
      </c>
    </row>
    <row r="21" spans="1:21" ht="13.5" customHeight="1">
      <c r="A21" s="3">
        <f t="shared" si="4"/>
      </c>
      <c r="B21" s="215">
        <f>IF(Extraction!A7="","",Extraction!A7)</f>
      </c>
      <c r="C21" s="216">
        <f>IF(Extraction!A7="","",Extraction!C7)</f>
      </c>
      <c r="D21" s="216">
        <f>IF(Extraction!A7="","",Extraction!D7)</f>
      </c>
      <c r="E21" s="216">
        <f>IF(Extraction!A7="","",Extraction!E7)</f>
      </c>
      <c r="H21" s="1">
        <f t="shared" si="0"/>
      </c>
      <c r="I21" s="1">
        <f t="shared" si="1"/>
      </c>
      <c r="J21" s="2">
        <f t="shared" si="2"/>
      </c>
      <c r="K21" s="2">
        <f t="shared" si="3"/>
      </c>
      <c r="U21" s="173" t="str">
        <f>CONCATENATE(B21," ",C21," ",CHAR(10),D21)</f>
        <v>  
</v>
      </c>
    </row>
    <row r="22" spans="1:21" ht="13.5" customHeight="1">
      <c r="A22" s="3">
        <f t="shared" si="4"/>
      </c>
      <c r="B22" s="215">
        <f>IF(Extraction!A8="","",Extraction!A8)</f>
      </c>
      <c r="C22" s="216">
        <f>IF(Extraction!A8="","",Extraction!C8)</f>
      </c>
      <c r="D22" s="216">
        <f>IF(Extraction!A8="","",Extraction!D8)</f>
      </c>
      <c r="E22" s="216">
        <f>IF(Extraction!A8="","",Extraction!E8)</f>
      </c>
      <c r="H22" s="1">
        <f t="shared" si="0"/>
      </c>
      <c r="I22" s="1">
        <f t="shared" si="1"/>
      </c>
      <c r="J22" s="2">
        <f t="shared" si="2"/>
      </c>
      <c r="K22" s="2">
        <f t="shared" si="3"/>
      </c>
      <c r="U22" s="173" t="str">
        <f>CONCATENATE(B22," ",C22," ",CHAR(10),D22)</f>
        <v>  
</v>
      </c>
    </row>
    <row r="23" spans="1:21" ht="13.5" customHeight="1">
      <c r="A23" s="3">
        <f t="shared" si="4"/>
      </c>
      <c r="B23" s="215">
        <f>IF(Extraction!A9="","",Extraction!A9)</f>
      </c>
      <c r="C23" s="216">
        <f>IF(Extraction!A9="","",Extraction!C9)</f>
      </c>
      <c r="D23" s="216">
        <f>IF(Extraction!A9="","",Extraction!D9)</f>
      </c>
      <c r="E23" s="216">
        <f>IF(Extraction!A9="","",Extraction!E9)</f>
      </c>
      <c r="H23" s="1">
        <f t="shared" si="0"/>
      </c>
      <c r="I23" s="1">
        <f t="shared" si="1"/>
      </c>
      <c r="J23" s="2">
        <f t="shared" si="2"/>
      </c>
      <c r="K23" s="2">
        <f t="shared" si="3"/>
      </c>
      <c r="P23" s="170"/>
      <c r="U23" s="173" t="str">
        <f>CONCATENATE(B23," ",C23," ",CHAR(10),P23)</f>
        <v>  
</v>
      </c>
    </row>
    <row r="24" spans="1:13" ht="13.5" customHeight="1">
      <c r="A24" s="3">
        <f t="shared" si="4"/>
      </c>
      <c r="B24" s="215">
        <f>IF(Extraction!A10="","",Extraction!A10)</f>
      </c>
      <c r="C24" s="216">
        <f>IF(Extraction!A10="","",Extraction!C10)</f>
      </c>
      <c r="D24" s="216">
        <f>IF(Extraction!A10="","",Extraction!D10)</f>
      </c>
      <c r="E24" s="216">
        <f>IF(Extraction!A10="","",Extraction!E10)</f>
      </c>
      <c r="H24" s="1">
        <f t="shared" si="0"/>
      </c>
      <c r="I24" s="1">
        <f t="shared" si="1"/>
      </c>
      <c r="J24" s="2">
        <f t="shared" si="2"/>
      </c>
      <c r="K24" s="2">
        <f t="shared" si="3"/>
      </c>
      <c r="M24" s="169"/>
    </row>
    <row r="25" spans="1:11" ht="13.5" customHeight="1">
      <c r="A25" s="3">
        <f t="shared" si="4"/>
      </c>
      <c r="B25" s="215">
        <f>IF(Extraction!A11="","",Extraction!A11)</f>
      </c>
      <c r="C25" s="216">
        <f>IF(Extraction!A11="","",Extraction!C11)</f>
      </c>
      <c r="D25" s="216">
        <f>IF(Extraction!A11="","",Extraction!D11)</f>
      </c>
      <c r="E25" s="216">
        <f>IF(Extraction!A11="","",Extraction!E11)</f>
      </c>
      <c r="H25" s="1">
        <f t="shared" si="0"/>
      </c>
      <c r="I25" s="1">
        <f t="shared" si="1"/>
      </c>
      <c r="J25" s="2">
        <f t="shared" si="2"/>
      </c>
      <c r="K25" s="2">
        <f t="shared" si="3"/>
      </c>
    </row>
    <row r="26" spans="1:11" ht="13.5" customHeight="1">
      <c r="A26" s="3">
        <f t="shared" si="4"/>
      </c>
      <c r="B26" s="215">
        <f>IF(Extraction!A12="","",Extraction!A12)</f>
      </c>
      <c r="C26" s="216">
        <f>IF(Extraction!A12="","",Extraction!C12)</f>
      </c>
      <c r="D26" s="216">
        <f>IF(Extraction!A12="","",Extraction!D12)</f>
      </c>
      <c r="E26" s="216">
        <f>IF(Extraction!A12="","",Extraction!E12)</f>
      </c>
      <c r="H26" s="1">
        <f t="shared" si="0"/>
      </c>
      <c r="I26" s="1">
        <f t="shared" si="1"/>
      </c>
      <c r="J26" s="2">
        <f t="shared" si="2"/>
      </c>
      <c r="K26" s="2">
        <f t="shared" si="3"/>
      </c>
    </row>
    <row r="27" spans="1:11" ht="13.5" customHeight="1">
      <c r="A27" s="3">
        <f t="shared" si="4"/>
      </c>
      <c r="B27" s="215">
        <f>IF(Extraction!A13="","",Extraction!A13)</f>
      </c>
      <c r="C27" s="216">
        <f>IF(Extraction!A13="","",Extraction!C13)</f>
      </c>
      <c r="D27" s="216">
        <f>IF(Extraction!A13="","",Extraction!D13)</f>
      </c>
      <c r="E27" s="216">
        <f>IF(Extraction!A13="","",Extraction!E13)</f>
      </c>
      <c r="H27" s="1">
        <f t="shared" si="0"/>
      </c>
      <c r="I27" s="1">
        <f t="shared" si="1"/>
      </c>
      <c r="J27" s="2">
        <f t="shared" si="2"/>
      </c>
      <c r="K27" s="2">
        <f t="shared" si="3"/>
      </c>
    </row>
    <row r="28" spans="1:11" ht="13.5" customHeight="1">
      <c r="A28" s="3">
        <f t="shared" si="4"/>
      </c>
      <c r="B28" s="215">
        <f>IF(Extraction!A14="","",Extraction!A14)</f>
      </c>
      <c r="C28" s="216">
        <f>IF(Extraction!A14="","",Extraction!C14)</f>
      </c>
      <c r="D28" s="216">
        <f>IF(Extraction!A14="","",Extraction!D14)</f>
      </c>
      <c r="E28" s="216">
        <f>IF(Extraction!A14="","",Extraction!E14)</f>
      </c>
      <c r="H28" s="1">
        <f t="shared" si="0"/>
      </c>
      <c r="I28" s="1">
        <f t="shared" si="1"/>
      </c>
      <c r="J28" s="2">
        <f t="shared" si="2"/>
      </c>
      <c r="K28" s="2">
        <f t="shared" si="3"/>
      </c>
    </row>
    <row r="29" spans="1:11" ht="13.5" customHeight="1">
      <c r="A29" s="3">
        <f t="shared" si="4"/>
      </c>
      <c r="B29" s="215">
        <f>IF(Extraction!A15="","",Extraction!A15)</f>
      </c>
      <c r="C29" s="216">
        <f>IF(Extraction!A15="","",Extraction!C15)</f>
      </c>
      <c r="D29" s="216">
        <f>IF(Extraction!A15="","",Extraction!D15)</f>
      </c>
      <c r="E29" s="216">
        <f>IF(Extraction!A15="","",Extraction!E15)</f>
      </c>
      <c r="H29" s="1">
        <f t="shared" si="0"/>
      </c>
      <c r="I29" s="1">
        <f t="shared" si="1"/>
      </c>
      <c r="J29" s="2">
        <f t="shared" si="2"/>
      </c>
      <c r="K29" s="2">
        <f t="shared" si="3"/>
      </c>
    </row>
    <row r="30" spans="1:11" ht="13.5" customHeight="1">
      <c r="A30" s="3">
        <f t="shared" si="4"/>
      </c>
      <c r="B30" s="215">
        <f>IF(Extraction!A16="","",Extraction!A16)</f>
      </c>
      <c r="C30" s="216">
        <f>IF(Extraction!A16="","",Extraction!C16)</f>
      </c>
      <c r="D30" s="216">
        <f>IF(Extraction!A16="","",Extraction!D16)</f>
      </c>
      <c r="E30" s="216">
        <f>IF(Extraction!A16="","",Extraction!E16)</f>
      </c>
      <c r="H30" s="1">
        <f t="shared" si="0"/>
      </c>
      <c r="I30" s="1">
        <f t="shared" si="1"/>
      </c>
      <c r="J30" s="2">
        <f t="shared" si="2"/>
      </c>
      <c r="K30" s="2">
        <f t="shared" si="3"/>
      </c>
    </row>
    <row r="31" spans="1:11" ht="13.5" customHeight="1">
      <c r="A31" s="3">
        <f t="shared" si="4"/>
      </c>
      <c r="B31" s="215">
        <f>IF(Extraction!A17="","",Extraction!A17)</f>
      </c>
      <c r="C31" s="216">
        <f>IF(Extraction!A17="","",Extraction!C17)</f>
      </c>
      <c r="D31" s="216">
        <f>IF(Extraction!A17="","",Extraction!D17)</f>
      </c>
      <c r="E31" s="216">
        <f>IF(Extraction!A17="","",Extraction!E17)</f>
      </c>
      <c r="H31" s="1">
        <f t="shared" si="0"/>
      </c>
      <c r="I31" s="1">
        <f t="shared" si="1"/>
      </c>
      <c r="J31" s="2">
        <f t="shared" si="2"/>
      </c>
      <c r="K31" s="2">
        <f t="shared" si="3"/>
      </c>
    </row>
    <row r="32" spans="1:11" ht="13.5" customHeight="1">
      <c r="A32" s="3">
        <f t="shared" si="4"/>
      </c>
      <c r="B32" s="215">
        <f>IF(Extraction!A18="","",Extraction!A18)</f>
      </c>
      <c r="C32" s="216">
        <f>IF(Extraction!A18="","",Extraction!C18)</f>
      </c>
      <c r="D32" s="216">
        <f>IF(Extraction!A18="","",Extraction!D18)</f>
      </c>
      <c r="E32" s="216">
        <f>IF(Extraction!A18="","",Extraction!E18)</f>
      </c>
      <c r="H32" s="1">
        <f t="shared" si="0"/>
      </c>
      <c r="I32" s="1">
        <f t="shared" si="1"/>
      </c>
      <c r="J32" s="2">
        <f t="shared" si="2"/>
      </c>
      <c r="K32" s="2">
        <f t="shared" si="3"/>
      </c>
    </row>
    <row r="33" spans="1:11" ht="13.5" customHeight="1">
      <c r="A33" s="3">
        <f t="shared" si="4"/>
      </c>
      <c r="B33" s="215">
        <f>IF(Extraction!A19="","",Extraction!A19)</f>
      </c>
      <c r="C33" s="216">
        <f>IF(Extraction!A19="","",Extraction!C19)</f>
      </c>
      <c r="D33" s="216">
        <f>IF(Extraction!A19="","",Extraction!D19)</f>
      </c>
      <c r="E33" s="216">
        <f>IF(Extraction!A19="","",Extraction!E19)</f>
      </c>
      <c r="H33" s="1">
        <f t="shared" si="0"/>
      </c>
      <c r="I33" s="1">
        <f t="shared" si="1"/>
      </c>
      <c r="J33" s="2">
        <f t="shared" si="2"/>
      </c>
      <c r="K33" s="2">
        <f t="shared" si="3"/>
      </c>
    </row>
    <row r="34" spans="1:11" ht="13.5" customHeight="1">
      <c r="A34" s="3">
        <f t="shared" si="4"/>
      </c>
      <c r="B34" s="215">
        <f>IF(Extraction!A20="","",Extraction!A20)</f>
      </c>
      <c r="C34" s="216">
        <f>IF(Extraction!A20="","",Extraction!C20)</f>
      </c>
      <c r="D34" s="216">
        <f>IF(Extraction!A20="","",Extraction!D20)</f>
      </c>
      <c r="E34" s="216">
        <f>IF(Extraction!A20="","",Extraction!E20)</f>
      </c>
      <c r="H34" s="1">
        <f t="shared" si="0"/>
      </c>
      <c r="I34" s="1">
        <f t="shared" si="1"/>
      </c>
      <c r="J34" s="2">
        <f t="shared" si="2"/>
      </c>
      <c r="K34" s="2">
        <f t="shared" si="3"/>
      </c>
    </row>
    <row r="35" spans="1:11" ht="13.5" customHeight="1">
      <c r="A35" s="3">
        <f t="shared" si="4"/>
      </c>
      <c r="B35" s="215">
        <f>IF(Extraction!A21="","",Extraction!A21)</f>
      </c>
      <c r="C35" s="216">
        <f>IF(Extraction!A21="","",Extraction!C21)</f>
      </c>
      <c r="D35" s="216">
        <f>IF(Extraction!A21="","",Extraction!D21)</f>
      </c>
      <c r="E35" s="216">
        <f>IF(Extraction!A21="","",Extraction!E21)</f>
      </c>
      <c r="H35" s="1">
        <f t="shared" si="0"/>
      </c>
      <c r="I35" s="1">
        <f t="shared" si="1"/>
      </c>
      <c r="J35" s="2">
        <f t="shared" si="2"/>
      </c>
      <c r="K35" s="2">
        <f t="shared" si="3"/>
      </c>
    </row>
    <row r="36" spans="1:11" ht="13.5" customHeight="1">
      <c r="A36" s="3">
        <f t="shared" si="4"/>
      </c>
      <c r="B36" s="215">
        <f>IF(Extraction!A22="","",Extraction!A22)</f>
      </c>
      <c r="C36" s="216">
        <f>IF(Extraction!A22="","",Extraction!C22)</f>
      </c>
      <c r="D36" s="216">
        <f>IF(Extraction!A22="","",Extraction!D22)</f>
      </c>
      <c r="E36" s="216">
        <f>IF(Extraction!A22="","",Extraction!E22)</f>
      </c>
      <c r="H36" s="1">
        <f t="shared" si="0"/>
      </c>
      <c r="I36" s="1">
        <f t="shared" si="1"/>
      </c>
      <c r="J36" s="2">
        <f t="shared" si="2"/>
      </c>
      <c r="K36" s="2">
        <f t="shared" si="3"/>
      </c>
    </row>
    <row r="37" spans="1:11" ht="13.5" customHeight="1">
      <c r="A37" s="3">
        <f t="shared" si="4"/>
      </c>
      <c r="B37" s="215">
        <f>IF(Extraction!A23="","",Extraction!A23)</f>
      </c>
      <c r="C37" s="216">
        <f>IF(Extraction!A23="","",Extraction!C23)</f>
      </c>
      <c r="D37" s="216">
        <f>IF(Extraction!A23="","",Extraction!D23)</f>
      </c>
      <c r="E37" s="216">
        <f>IF(Extraction!A23="","",Extraction!E23)</f>
      </c>
      <c r="H37" s="1">
        <f t="shared" si="0"/>
      </c>
      <c r="I37" s="1">
        <f t="shared" si="1"/>
      </c>
      <c r="J37" s="2">
        <f t="shared" si="2"/>
      </c>
      <c r="K37" s="2">
        <f t="shared" si="3"/>
      </c>
    </row>
    <row r="38" spans="1:11" ht="13.5" customHeight="1">
      <c r="A38" s="3">
        <f t="shared" si="4"/>
      </c>
      <c r="B38" s="215">
        <f>IF(Extraction!A24="","",Extraction!A24)</f>
      </c>
      <c r="C38" s="216">
        <f>IF(Extraction!A24="","",Extraction!C24)</f>
      </c>
      <c r="D38" s="216">
        <f>IF(Extraction!A24="","",Extraction!D24)</f>
      </c>
      <c r="E38" s="216">
        <f>IF(Extraction!A24="","",Extraction!E24)</f>
      </c>
      <c r="H38" s="1">
        <f t="shared" si="0"/>
      </c>
      <c r="I38" s="1">
        <f t="shared" si="1"/>
      </c>
      <c r="J38" s="2">
        <f t="shared" si="2"/>
      </c>
      <c r="K38" s="2">
        <f t="shared" si="3"/>
      </c>
    </row>
    <row r="39" spans="1:11" ht="13.5" customHeight="1">
      <c r="A39" s="3">
        <f t="shared" si="4"/>
      </c>
      <c r="B39" s="215">
        <f>IF(Extraction!A25="","",Extraction!A25)</f>
      </c>
      <c r="C39" s="216">
        <f>IF(Extraction!A25="","",Extraction!C25)</f>
      </c>
      <c r="D39" s="216">
        <f>IF(Extraction!A25="","",Extraction!D25)</f>
      </c>
      <c r="E39" s="216">
        <f>IF(Extraction!A25="","",Extraction!E25)</f>
      </c>
      <c r="H39" s="1">
        <f t="shared" si="0"/>
      </c>
      <c r="I39" s="1">
        <f t="shared" si="1"/>
      </c>
      <c r="J39" s="2">
        <f t="shared" si="2"/>
      </c>
      <c r="K39" s="2">
        <f t="shared" si="3"/>
      </c>
    </row>
    <row r="40" spans="1:11" ht="13.5" customHeight="1">
      <c r="A40" s="3">
        <f t="shared" si="4"/>
      </c>
      <c r="B40" s="215">
        <f>IF(Extraction!A26="","",Extraction!A26)</f>
      </c>
      <c r="C40" s="216">
        <f>IF(Extraction!A26="","",Extraction!C26)</f>
      </c>
      <c r="D40" s="216">
        <f>IF(Extraction!A26="","",Extraction!D26)</f>
      </c>
      <c r="E40" s="216">
        <f>IF(Extraction!A26="","",Extraction!E26)</f>
      </c>
      <c r="H40" s="1">
        <f t="shared" si="0"/>
      </c>
      <c r="I40" s="1">
        <f t="shared" si="1"/>
      </c>
      <c r="J40" s="2">
        <f t="shared" si="2"/>
      </c>
      <c r="K40" s="2">
        <f t="shared" si="3"/>
      </c>
    </row>
    <row r="41" spans="1:11" ht="13.5" customHeight="1">
      <c r="A41" s="3">
        <f t="shared" si="4"/>
      </c>
      <c r="B41" s="215">
        <f>IF(Extraction!A27="","",Extraction!A27)</f>
      </c>
      <c r="C41" s="216">
        <f>IF(Extraction!A27="","",Extraction!C27)</f>
      </c>
      <c r="D41" s="216">
        <f>IF(Extraction!A27="","",Extraction!D27)</f>
      </c>
      <c r="E41" s="216">
        <f>IF(Extraction!A27="","",Extraction!E27)</f>
      </c>
      <c r="H41" s="1">
        <f t="shared" si="0"/>
      </c>
      <c r="I41" s="1">
        <f t="shared" si="1"/>
      </c>
      <c r="J41" s="2">
        <f t="shared" si="2"/>
      </c>
      <c r="K41" s="2">
        <f t="shared" si="3"/>
      </c>
    </row>
    <row r="42" spans="1:11" ht="13.5" customHeight="1">
      <c r="A42" s="3">
        <f t="shared" si="4"/>
      </c>
      <c r="B42" s="215">
        <f>IF(Extraction!A28="","",Extraction!A28)</f>
      </c>
      <c r="C42" s="216">
        <f>IF(Extraction!A28="","",Extraction!C28)</f>
      </c>
      <c r="D42" s="216">
        <f>IF(Extraction!A28="","",Extraction!D28)</f>
      </c>
      <c r="E42" s="216">
        <f>IF(Extraction!A28="","",Extraction!E28)</f>
      </c>
      <c r="H42" s="1">
        <f t="shared" si="0"/>
      </c>
      <c r="I42" s="1">
        <f t="shared" si="1"/>
      </c>
      <c r="J42" s="2">
        <f t="shared" si="2"/>
      </c>
      <c r="K42" s="2">
        <f t="shared" si="3"/>
      </c>
    </row>
    <row r="43" spans="1:11" ht="13.5" customHeight="1">
      <c r="A43" s="3">
        <f t="shared" si="4"/>
      </c>
      <c r="B43" s="215">
        <f>IF(Extraction!A29="","",Extraction!A29)</f>
      </c>
      <c r="C43" s="216">
        <f>IF(Extraction!A29="","",Extraction!C29)</f>
      </c>
      <c r="D43" s="216">
        <f>IF(Extraction!A29="","",Extraction!D29)</f>
      </c>
      <c r="E43" s="216">
        <f>IF(Extraction!A29="","",Extraction!E29)</f>
      </c>
      <c r="H43" s="1">
        <f t="shared" si="0"/>
      </c>
      <c r="I43" s="1">
        <f t="shared" si="1"/>
      </c>
      <c r="J43" s="2">
        <f t="shared" si="2"/>
      </c>
      <c r="K43" s="2">
        <f t="shared" si="3"/>
      </c>
    </row>
    <row r="44" spans="1:11" ht="13.5" customHeight="1">
      <c r="A44" s="3">
        <f t="shared" si="4"/>
      </c>
      <c r="B44" s="215">
        <f>IF(Extraction!A30="","",Extraction!A30)</f>
      </c>
      <c r="C44" s="216">
        <f>IF(Extraction!A30="","",Extraction!C30)</f>
      </c>
      <c r="D44" s="216">
        <f>IF(Extraction!A30="","",Extraction!D30)</f>
      </c>
      <c r="E44" s="216">
        <f>IF(Extraction!A30="","",Extraction!E30)</f>
      </c>
      <c r="H44" s="1">
        <f t="shared" si="0"/>
      </c>
      <c r="I44" s="1">
        <f t="shared" si="1"/>
      </c>
      <c r="J44" s="2">
        <f t="shared" si="2"/>
      </c>
      <c r="K44" s="2">
        <f t="shared" si="3"/>
      </c>
    </row>
    <row r="45" spans="1:11" ht="13.5" customHeight="1">
      <c r="A45" s="3">
        <f t="shared" si="4"/>
      </c>
      <c r="B45" s="215">
        <f>IF(Extraction!A31="","",Extraction!A31)</f>
      </c>
      <c r="C45" s="216">
        <f>IF(Extraction!A31="","",Extraction!C31)</f>
      </c>
      <c r="D45" s="216">
        <f>IF(Extraction!A31="","",Extraction!D31)</f>
      </c>
      <c r="E45" s="216">
        <f>IF(Extraction!A31="","",Extraction!E31)</f>
      </c>
      <c r="H45" s="1">
        <f t="shared" si="0"/>
      </c>
      <c r="I45" s="1">
        <f t="shared" si="1"/>
      </c>
      <c r="J45" s="2">
        <f t="shared" si="2"/>
      </c>
      <c r="K45" s="2">
        <f t="shared" si="3"/>
      </c>
    </row>
    <row r="46" spans="1:11" ht="13.5" customHeight="1">
      <c r="A46" s="3">
        <f t="shared" si="4"/>
      </c>
      <c r="B46" s="215">
        <f>IF(Extraction!A32="","",Extraction!A32)</f>
      </c>
      <c r="C46" s="216">
        <f>IF(Extraction!A32="","",Extraction!C32)</f>
      </c>
      <c r="D46" s="216">
        <f>IF(Extraction!A32="","",Extraction!D32)</f>
      </c>
      <c r="E46" s="216">
        <f>IF(Extraction!A32="","",Extraction!E32)</f>
      </c>
      <c r="H46" s="1">
        <f t="shared" si="0"/>
      </c>
      <c r="I46" s="1">
        <f t="shared" si="1"/>
      </c>
      <c r="J46" s="2">
        <f t="shared" si="2"/>
      </c>
      <c r="K46" s="2">
        <f t="shared" si="3"/>
      </c>
    </row>
    <row r="47" spans="1:11" ht="13.5" customHeight="1">
      <c r="A47" s="3">
        <f t="shared" si="4"/>
      </c>
      <c r="B47" s="215">
        <f>IF(Extraction!A33="","",Extraction!A33)</f>
      </c>
      <c r="C47" s="216">
        <f>IF(Extraction!A33="","",Extraction!C33)</f>
      </c>
      <c r="D47" s="216">
        <f>IF(Extraction!A33="","",Extraction!D33)</f>
      </c>
      <c r="E47" s="216">
        <f>IF(Extraction!A33="","",Extraction!E33)</f>
      </c>
      <c r="H47" s="1">
        <f t="shared" si="0"/>
      </c>
      <c r="I47" s="1">
        <f t="shared" si="1"/>
      </c>
      <c r="J47" s="2">
        <f t="shared" si="2"/>
      </c>
      <c r="K47" s="2">
        <f t="shared" si="3"/>
      </c>
    </row>
    <row r="48" spans="1:11" ht="13.5" customHeight="1">
      <c r="A48" s="3">
        <f t="shared" si="4"/>
      </c>
      <c r="B48" s="215">
        <f>IF(Extraction!A34="","",Extraction!A34)</f>
      </c>
      <c r="C48" s="216">
        <f>IF(Extraction!A34="","",Extraction!C34)</f>
      </c>
      <c r="D48" s="216">
        <f>IF(Extraction!A34="","",Extraction!D34)</f>
      </c>
      <c r="E48" s="216">
        <f>IF(Extraction!A34="","",Extraction!E34)</f>
      </c>
      <c r="H48" s="1">
        <f t="shared" si="0"/>
      </c>
      <c r="I48" s="1">
        <f t="shared" si="1"/>
      </c>
      <c r="J48" s="2">
        <f t="shared" si="2"/>
      </c>
      <c r="K48" s="2">
        <f t="shared" si="3"/>
      </c>
    </row>
    <row r="49" spans="1:11" ht="13.5" customHeight="1">
      <c r="A49" s="3">
        <f t="shared" si="4"/>
      </c>
      <c r="B49" s="215">
        <f>IF(Extraction!A35="","",Extraction!A35)</f>
      </c>
      <c r="C49" s="216">
        <f>IF(Extraction!A35="","",Extraction!C35)</f>
      </c>
      <c r="D49" s="216">
        <f>IF(Extraction!A35="","",Extraction!D35)</f>
      </c>
      <c r="E49" s="216">
        <f>IF(Extraction!A35="","",Extraction!E35)</f>
      </c>
      <c r="H49" s="1">
        <f t="shared" si="0"/>
      </c>
      <c r="I49" s="1">
        <f t="shared" si="1"/>
      </c>
      <c r="J49" s="2">
        <f t="shared" si="2"/>
      </c>
      <c r="K49" s="2">
        <f t="shared" si="3"/>
      </c>
    </row>
    <row r="50" spans="1:11" ht="13.5" customHeight="1">
      <c r="A50" s="183">
        <f t="shared" si="4"/>
      </c>
      <c r="B50" s="217"/>
      <c r="C50" s="217"/>
      <c r="D50" s="218"/>
      <c r="H50" s="1">
        <f t="shared" si="0"/>
      </c>
      <c r="I50" s="1">
        <f t="shared" si="1"/>
      </c>
      <c r="J50" s="2">
        <f t="shared" si="2"/>
      </c>
      <c r="K50" s="2">
        <f t="shared" si="3"/>
      </c>
    </row>
    <row r="51" spans="1:11" ht="13.5" customHeight="1">
      <c r="A51" s="184">
        <f t="shared" si="4"/>
      </c>
      <c r="B51" s="219"/>
      <c r="C51" s="219"/>
      <c r="D51" s="220"/>
      <c r="H51" s="1">
        <f t="shared" si="0"/>
      </c>
      <c r="I51" s="1">
        <f t="shared" si="1"/>
      </c>
      <c r="J51" s="2">
        <f t="shared" si="2"/>
      </c>
      <c r="K51" s="2">
        <f t="shared" si="3"/>
      </c>
    </row>
    <row r="52" spans="1:11" ht="13.5" customHeight="1">
      <c r="A52" s="184">
        <f t="shared" si="4"/>
      </c>
      <c r="B52" s="219"/>
      <c r="C52" s="219"/>
      <c r="D52" s="220"/>
      <c r="H52" s="1">
        <f t="shared" si="0"/>
      </c>
      <c r="I52" s="1">
        <f t="shared" si="1"/>
      </c>
      <c r="J52" s="2">
        <f t="shared" si="2"/>
      </c>
      <c r="K52" s="2">
        <f t="shared" si="3"/>
      </c>
    </row>
    <row r="53" spans="1:11" ht="13.5" customHeight="1">
      <c r="A53" s="184">
        <f t="shared" si="4"/>
      </c>
      <c r="B53" s="219"/>
      <c r="C53" s="219"/>
      <c r="D53" s="220"/>
      <c r="H53" s="1">
        <f t="shared" si="0"/>
      </c>
      <c r="I53" s="1">
        <f t="shared" si="1"/>
      </c>
      <c r="J53" s="2">
        <f t="shared" si="2"/>
      </c>
      <c r="K53" s="2">
        <f t="shared" si="3"/>
      </c>
    </row>
    <row r="54" spans="1:11" ht="13.5" customHeight="1">
      <c r="A54" s="184">
        <f t="shared" si="4"/>
      </c>
      <c r="B54" s="219"/>
      <c r="C54" s="219"/>
      <c r="D54" s="220"/>
      <c r="H54" s="1">
        <f t="shared" si="0"/>
      </c>
      <c r="I54" s="1">
        <f t="shared" si="1"/>
      </c>
      <c r="J54" s="2">
        <f t="shared" si="2"/>
      </c>
      <c r="K54" s="2">
        <f t="shared" si="3"/>
      </c>
    </row>
    <row r="55" spans="1:11" ht="13.5" customHeight="1">
      <c r="A55" s="184">
        <f t="shared" si="4"/>
      </c>
      <c r="B55" s="219"/>
      <c r="C55" s="219"/>
      <c r="D55" s="220"/>
      <c r="H55" s="1">
        <f t="shared" si="0"/>
      </c>
      <c r="I55" s="1">
        <f t="shared" si="1"/>
      </c>
      <c r="J55" s="2">
        <f t="shared" si="2"/>
      </c>
      <c r="K55" s="2">
        <f t="shared" si="3"/>
      </c>
    </row>
    <row r="56" spans="1:11" ht="13.5" customHeight="1">
      <c r="A56" s="184">
        <f t="shared" si="4"/>
      </c>
      <c r="B56" s="219"/>
      <c r="C56" s="219"/>
      <c r="D56" s="220"/>
      <c r="H56" s="1">
        <f t="shared" si="0"/>
      </c>
      <c r="I56" s="1">
        <f t="shared" si="1"/>
      </c>
      <c r="J56" s="2">
        <f t="shared" si="2"/>
      </c>
      <c r="K56" s="2">
        <f t="shared" si="3"/>
      </c>
    </row>
    <row r="57" spans="1:11" ht="13.5" customHeight="1">
      <c r="A57" s="184">
        <f t="shared" si="4"/>
      </c>
      <c r="B57" s="219"/>
      <c r="C57" s="219"/>
      <c r="D57" s="220"/>
      <c r="H57" s="1">
        <f t="shared" si="0"/>
      </c>
      <c r="I57" s="1">
        <f t="shared" si="1"/>
      </c>
      <c r="J57" s="2">
        <f t="shared" si="2"/>
      </c>
      <c r="K57" s="2">
        <f t="shared" si="3"/>
      </c>
    </row>
    <row r="58" spans="1:11" ht="13.5" customHeight="1">
      <c r="A58" s="184">
        <f t="shared" si="4"/>
      </c>
      <c r="B58" s="219"/>
      <c r="C58" s="219"/>
      <c r="D58" s="220"/>
      <c r="H58" s="1">
        <f t="shared" si="0"/>
      </c>
      <c r="I58" s="1">
        <f t="shared" si="1"/>
      </c>
      <c r="J58" s="2">
        <f t="shared" si="2"/>
      </c>
      <c r="K58" s="2">
        <f t="shared" si="3"/>
      </c>
    </row>
    <row r="59" spans="1:11" ht="13.5" customHeight="1">
      <c r="A59" s="184">
        <f t="shared" si="4"/>
      </c>
      <c r="B59" s="219"/>
      <c r="C59" s="219"/>
      <c r="D59" s="220"/>
      <c r="H59" s="1">
        <f t="shared" si="0"/>
      </c>
      <c r="I59" s="1">
        <f t="shared" si="1"/>
      </c>
      <c r="J59" s="2">
        <f t="shared" si="2"/>
      </c>
      <c r="K59" s="2">
        <f t="shared" si="3"/>
      </c>
    </row>
    <row r="60" spans="1:11" ht="13.5" customHeight="1">
      <c r="A60" s="184">
        <f t="shared" si="4"/>
      </c>
      <c r="B60" s="219"/>
      <c r="C60" s="219"/>
      <c r="D60" s="220"/>
      <c r="H60" s="1">
        <f t="shared" si="0"/>
      </c>
      <c r="I60" s="1">
        <f t="shared" si="1"/>
      </c>
      <c r="J60" s="2">
        <f t="shared" si="2"/>
      </c>
      <c r="K60" s="2">
        <f t="shared" si="3"/>
      </c>
    </row>
    <row r="61" spans="1:11" ht="13.5" customHeight="1">
      <c r="A61" s="184">
        <f t="shared" si="4"/>
      </c>
      <c r="B61" s="219"/>
      <c r="C61" s="219"/>
      <c r="D61" s="220"/>
      <c r="H61" s="1">
        <f t="shared" si="0"/>
      </c>
      <c r="I61" s="1">
        <f t="shared" si="1"/>
      </c>
      <c r="J61" s="2">
        <f t="shared" si="2"/>
      </c>
      <c r="K61" s="2">
        <f t="shared" si="3"/>
      </c>
    </row>
    <row r="62" spans="1:11" ht="13.5" customHeight="1">
      <c r="A62" s="184">
        <f t="shared" si="4"/>
      </c>
      <c r="B62" s="219"/>
      <c r="C62" s="219"/>
      <c r="D62" s="220"/>
      <c r="H62" s="1">
        <f t="shared" si="0"/>
      </c>
      <c r="I62" s="1">
        <f t="shared" si="1"/>
      </c>
      <c r="J62" s="2">
        <f t="shared" si="2"/>
      </c>
      <c r="K62" s="2">
        <f t="shared" si="3"/>
      </c>
    </row>
    <row r="63" spans="1:11" ht="13.5" customHeight="1">
      <c r="A63" s="184">
        <f t="shared" si="4"/>
      </c>
      <c r="B63" s="219"/>
      <c r="C63" s="219"/>
      <c r="D63" s="220"/>
      <c r="H63" s="1">
        <f t="shared" si="0"/>
      </c>
      <c r="I63" s="1">
        <f t="shared" si="1"/>
      </c>
      <c r="J63" s="2">
        <f t="shared" si="2"/>
      </c>
      <c r="K63" s="2">
        <f t="shared" si="3"/>
      </c>
    </row>
    <row r="64" spans="1:11" ht="13.5" customHeight="1">
      <c r="A64" s="184">
        <f t="shared" si="4"/>
      </c>
      <c r="B64" s="219"/>
      <c r="C64" s="219"/>
      <c r="D64" s="220"/>
      <c r="H64" s="1">
        <f t="shared" si="0"/>
      </c>
      <c r="I64" s="1">
        <f t="shared" si="1"/>
      </c>
      <c r="J64" s="2">
        <f t="shared" si="2"/>
      </c>
      <c r="K64" s="2">
        <f t="shared" si="3"/>
      </c>
    </row>
    <row r="65" spans="1:11" ht="13.5" customHeight="1">
      <c r="A65" s="184">
        <f t="shared" si="4"/>
      </c>
      <c r="B65" s="219"/>
      <c r="C65" s="219"/>
      <c r="D65" s="220"/>
      <c r="H65" s="1">
        <f t="shared" si="0"/>
      </c>
      <c r="I65" s="1">
        <f t="shared" si="1"/>
      </c>
      <c r="J65" s="2">
        <f t="shared" si="2"/>
      </c>
      <c r="K65" s="2">
        <f t="shared" si="3"/>
      </c>
    </row>
    <row r="66" spans="1:11" ht="13.5" customHeight="1">
      <c r="A66" s="184">
        <f t="shared" si="4"/>
      </c>
      <c r="B66" s="219"/>
      <c r="C66" s="219"/>
      <c r="D66" s="220"/>
      <c r="H66" s="1">
        <f t="shared" si="0"/>
      </c>
      <c r="I66" s="1">
        <f t="shared" si="1"/>
      </c>
      <c r="J66" s="2">
        <f t="shared" si="2"/>
      </c>
      <c r="K66" s="2">
        <f t="shared" si="3"/>
      </c>
    </row>
    <row r="67" spans="1:11" ht="13.5" customHeight="1">
      <c r="A67" s="184">
        <f t="shared" si="4"/>
      </c>
      <c r="B67" s="219"/>
      <c r="C67" s="219"/>
      <c r="D67" s="220"/>
      <c r="H67" s="1">
        <f t="shared" si="0"/>
      </c>
      <c r="I67" s="1">
        <f t="shared" si="1"/>
      </c>
      <c r="J67" s="2">
        <f t="shared" si="2"/>
      </c>
      <c r="K67" s="2">
        <f t="shared" si="3"/>
      </c>
    </row>
    <row r="68" spans="1:11" ht="13.5" customHeight="1">
      <c r="A68" s="184">
        <f t="shared" si="4"/>
      </c>
      <c r="B68" s="219"/>
      <c r="C68" s="219"/>
      <c r="D68" s="220"/>
      <c r="H68" s="1">
        <f t="shared" si="0"/>
      </c>
      <c r="I68" s="1">
        <f t="shared" si="1"/>
      </c>
      <c r="J68" s="2">
        <f t="shared" si="2"/>
      </c>
      <c r="K68" s="2">
        <f t="shared" si="3"/>
      </c>
    </row>
    <row r="69" spans="1:11" ht="13.5" customHeight="1">
      <c r="A69" s="184">
        <f t="shared" si="4"/>
      </c>
      <c r="B69" s="219"/>
      <c r="C69" s="219"/>
      <c r="D69" s="220"/>
      <c r="H69" s="1">
        <f t="shared" si="0"/>
      </c>
      <c r="I69" s="1">
        <f t="shared" si="1"/>
      </c>
      <c r="J69" s="2">
        <f t="shared" si="2"/>
      </c>
      <c r="K69" s="2">
        <f t="shared" si="3"/>
      </c>
    </row>
    <row r="70" spans="1:11" ht="13.5" customHeight="1">
      <c r="A70" s="184">
        <f t="shared" si="4"/>
      </c>
      <c r="B70" s="219"/>
      <c r="C70" s="219"/>
      <c r="D70" s="220"/>
      <c r="H70" s="1">
        <f t="shared" si="0"/>
      </c>
      <c r="I70" s="1">
        <f t="shared" si="1"/>
      </c>
      <c r="J70" s="2">
        <f t="shared" si="2"/>
      </c>
      <c r="K70" s="2">
        <f t="shared" si="3"/>
      </c>
    </row>
    <row r="71" spans="1:11" ht="13.5" customHeight="1">
      <c r="A71" s="184">
        <f t="shared" si="4"/>
      </c>
      <c r="B71" s="219"/>
      <c r="C71" s="219"/>
      <c r="D71" s="220"/>
      <c r="H71" s="1">
        <f t="shared" si="0"/>
      </c>
      <c r="I71" s="1">
        <f t="shared" si="1"/>
      </c>
      <c r="J71" s="2">
        <f t="shared" si="2"/>
      </c>
      <c r="K71" s="2">
        <f t="shared" si="3"/>
      </c>
    </row>
    <row r="72" spans="1:11" ht="13.5" customHeight="1">
      <c r="A72" s="184">
        <f t="shared" si="4"/>
      </c>
      <c r="B72" s="219"/>
      <c r="C72" s="219"/>
      <c r="D72" s="220"/>
      <c r="H72" s="1">
        <f t="shared" si="0"/>
      </c>
      <c r="I72" s="1">
        <f t="shared" si="1"/>
      </c>
      <c r="J72" s="2">
        <f t="shared" si="2"/>
      </c>
      <c r="K72" s="2">
        <f t="shared" si="3"/>
      </c>
    </row>
    <row r="73" spans="1:11" ht="13.5" customHeight="1">
      <c r="A73" s="184">
        <f t="shared" si="4"/>
      </c>
      <c r="B73" s="219"/>
      <c r="C73" s="219"/>
      <c r="D73" s="220"/>
      <c r="H73" s="1">
        <f t="shared" si="0"/>
      </c>
      <c r="I73" s="1">
        <f t="shared" si="1"/>
      </c>
      <c r="J73" s="2">
        <f t="shared" si="2"/>
      </c>
      <c r="K73" s="2">
        <f t="shared" si="3"/>
      </c>
    </row>
    <row r="74" spans="1:11" ht="13.5" customHeight="1">
      <c r="A74" s="184">
        <f t="shared" si="4"/>
      </c>
      <c r="B74" s="219"/>
      <c r="C74" s="219"/>
      <c r="D74" s="220"/>
      <c r="H74" s="1">
        <f t="shared" si="0"/>
      </c>
      <c r="I74" s="1">
        <f t="shared" si="1"/>
      </c>
      <c r="J74" s="2">
        <f t="shared" si="2"/>
      </c>
      <c r="K74" s="2">
        <f t="shared" si="3"/>
      </c>
    </row>
    <row r="75" spans="1:11" ht="13.5" customHeight="1">
      <c r="A75" s="184">
        <f t="shared" si="4"/>
      </c>
      <c r="B75" s="219"/>
      <c r="C75" s="219"/>
      <c r="D75" s="220"/>
      <c r="H75" s="1">
        <f t="shared" si="0"/>
      </c>
      <c r="I75" s="1">
        <f t="shared" si="1"/>
      </c>
      <c r="J75" s="2">
        <f t="shared" si="2"/>
      </c>
      <c r="K75" s="2">
        <f t="shared" si="3"/>
      </c>
    </row>
    <row r="76" spans="1:11" ht="13.5" customHeight="1">
      <c r="A76" s="184">
        <f t="shared" si="4"/>
      </c>
      <c r="B76" s="219"/>
      <c r="C76" s="219"/>
      <c r="D76" s="220"/>
      <c r="H76" s="1">
        <f t="shared" si="0"/>
      </c>
      <c r="I76" s="1">
        <f t="shared" si="1"/>
      </c>
      <c r="J76" s="2">
        <f t="shared" si="2"/>
      </c>
      <c r="K76" s="2">
        <f t="shared" si="3"/>
      </c>
    </row>
    <row r="77" spans="1:11" ht="13.5" customHeight="1">
      <c r="A77" s="184">
        <f t="shared" si="4"/>
      </c>
      <c r="B77" s="219"/>
      <c r="C77" s="219"/>
      <c r="D77" s="220"/>
      <c r="H77" s="1">
        <f t="shared" si="0"/>
      </c>
      <c r="I77" s="1">
        <f t="shared" si="1"/>
      </c>
      <c r="J77" s="2">
        <f t="shared" si="2"/>
      </c>
      <c r="K77" s="2">
        <f t="shared" si="3"/>
      </c>
    </row>
    <row r="78" spans="1:11" ht="13.5" customHeight="1">
      <c r="A78" s="184">
        <f t="shared" si="4"/>
      </c>
      <c r="B78" s="219"/>
      <c r="C78" s="219"/>
      <c r="D78" s="220"/>
      <c r="H78" s="1">
        <f t="shared" si="0"/>
      </c>
      <c r="I78" s="1">
        <f t="shared" si="1"/>
      </c>
      <c r="J78" s="2">
        <f t="shared" si="2"/>
      </c>
      <c r="K78" s="2">
        <f t="shared" si="3"/>
      </c>
    </row>
    <row r="79" spans="1:11" ht="13.5" customHeight="1">
      <c r="A79" s="184">
        <f t="shared" si="4"/>
      </c>
      <c r="B79" s="219"/>
      <c r="C79" s="219"/>
      <c r="D79" s="220"/>
      <c r="H79" s="1">
        <f t="shared" si="0"/>
      </c>
      <c r="I79" s="1">
        <f t="shared" si="1"/>
      </c>
      <c r="J79" s="2">
        <f t="shared" si="2"/>
      </c>
      <c r="K79" s="2">
        <f t="shared" si="3"/>
      </c>
    </row>
    <row r="80" spans="1:11" ht="13.5" customHeight="1">
      <c r="A80" s="184">
        <f t="shared" si="4"/>
      </c>
      <c r="B80" s="219"/>
      <c r="C80" s="219"/>
      <c r="D80" s="220"/>
      <c r="H80" s="1">
        <f t="shared" si="0"/>
      </c>
      <c r="I80" s="1">
        <f t="shared" si="1"/>
      </c>
      <c r="J80" s="2">
        <f t="shared" si="2"/>
      </c>
      <c r="K80" s="2">
        <f t="shared" si="3"/>
      </c>
    </row>
    <row r="81" spans="1:11" ht="13.5" customHeight="1">
      <c r="A81" s="184">
        <f t="shared" si="4"/>
      </c>
      <c r="B81" s="219"/>
      <c r="C81" s="219"/>
      <c r="D81" s="220"/>
      <c r="H81" s="1">
        <f aca="true" t="shared" si="5" ref="H81:H144">IF(B81&lt;&gt;"",CONCATENATE(B81," ",C81),"")</f>
      </c>
      <c r="I81" s="1">
        <f aca="true" t="shared" si="6" ref="I81:I144">IF(B81&lt;&gt;"",B81,"")</f>
      </c>
      <c r="J81" s="2">
        <f aca="true" t="shared" si="7" ref="J81:J144">IF(B81&lt;&gt;"",C81,"")</f>
      </c>
      <c r="K81" s="2">
        <f aca="true" t="shared" si="8" ref="K81:K144">IF(C81&lt;&gt;"",D81,"")</f>
      </c>
    </row>
    <row r="82" spans="1:11" ht="13.5" customHeight="1">
      <c r="A82" s="184">
        <f aca="true" t="shared" si="9" ref="A82:A145">IF(B82&lt;&gt;"",A81+1,"")</f>
      </c>
      <c r="B82" s="219"/>
      <c r="C82" s="219"/>
      <c r="D82" s="220"/>
      <c r="H82" s="1">
        <f t="shared" si="5"/>
      </c>
      <c r="I82" s="1">
        <f t="shared" si="6"/>
      </c>
      <c r="J82" s="2">
        <f t="shared" si="7"/>
      </c>
      <c r="K82" s="2">
        <f t="shared" si="8"/>
      </c>
    </row>
    <row r="83" spans="1:11" ht="13.5" customHeight="1">
      <c r="A83" s="184">
        <f t="shared" si="9"/>
      </c>
      <c r="B83" s="219"/>
      <c r="C83" s="219"/>
      <c r="D83" s="220"/>
      <c r="H83" s="1">
        <f t="shared" si="5"/>
      </c>
      <c r="I83" s="1">
        <f t="shared" si="6"/>
      </c>
      <c r="J83" s="2">
        <f t="shared" si="7"/>
      </c>
      <c r="K83" s="2">
        <f t="shared" si="8"/>
      </c>
    </row>
    <row r="84" spans="1:11" ht="13.5" customHeight="1">
      <c r="A84" s="184">
        <f t="shared" si="9"/>
      </c>
      <c r="B84" s="219"/>
      <c r="C84" s="219"/>
      <c r="D84" s="220"/>
      <c r="H84" s="1">
        <f t="shared" si="5"/>
      </c>
      <c r="I84" s="1">
        <f t="shared" si="6"/>
      </c>
      <c r="J84" s="2">
        <f t="shared" si="7"/>
      </c>
      <c r="K84" s="2">
        <f t="shared" si="8"/>
      </c>
    </row>
    <row r="85" spans="1:11" ht="13.5" customHeight="1">
      <c r="A85" s="184">
        <f t="shared" si="9"/>
      </c>
      <c r="B85" s="219"/>
      <c r="C85" s="219"/>
      <c r="D85" s="220"/>
      <c r="H85" s="1">
        <f t="shared" si="5"/>
      </c>
      <c r="I85" s="1">
        <f t="shared" si="6"/>
      </c>
      <c r="J85" s="2">
        <f t="shared" si="7"/>
      </c>
      <c r="K85" s="2">
        <f t="shared" si="8"/>
      </c>
    </row>
    <row r="86" spans="1:11" ht="13.5" customHeight="1">
      <c r="A86" s="184">
        <f t="shared" si="9"/>
      </c>
      <c r="B86" s="219"/>
      <c r="C86" s="219"/>
      <c r="D86" s="220"/>
      <c r="H86" s="1">
        <f t="shared" si="5"/>
      </c>
      <c r="I86" s="1">
        <f t="shared" si="6"/>
      </c>
      <c r="J86" s="2">
        <f t="shared" si="7"/>
      </c>
      <c r="K86" s="2">
        <f t="shared" si="8"/>
      </c>
    </row>
    <row r="87" spans="1:11" ht="13.5" customHeight="1">
      <c r="A87" s="184">
        <f t="shared" si="9"/>
      </c>
      <c r="B87" s="219"/>
      <c r="C87" s="219"/>
      <c r="D87" s="220"/>
      <c r="H87" s="1">
        <f t="shared" si="5"/>
      </c>
      <c r="I87" s="1">
        <f t="shared" si="6"/>
      </c>
      <c r="J87" s="2">
        <f t="shared" si="7"/>
      </c>
      <c r="K87" s="2">
        <f t="shared" si="8"/>
      </c>
    </row>
    <row r="88" spans="1:11" ht="13.5" customHeight="1">
      <c r="A88" s="184">
        <f t="shared" si="9"/>
      </c>
      <c r="B88" s="219"/>
      <c r="C88" s="219"/>
      <c r="D88" s="220"/>
      <c r="H88" s="1">
        <f t="shared" si="5"/>
      </c>
      <c r="I88" s="1">
        <f t="shared" si="6"/>
      </c>
      <c r="J88" s="2">
        <f t="shared" si="7"/>
      </c>
      <c r="K88" s="2">
        <f t="shared" si="8"/>
      </c>
    </row>
    <row r="89" spans="1:11" ht="13.5" customHeight="1">
      <c r="A89" s="184">
        <f t="shared" si="9"/>
      </c>
      <c r="B89" s="219"/>
      <c r="C89" s="219"/>
      <c r="D89" s="220"/>
      <c r="H89" s="1">
        <f t="shared" si="5"/>
      </c>
      <c r="I89" s="1">
        <f t="shared" si="6"/>
      </c>
      <c r="J89" s="2">
        <f t="shared" si="7"/>
      </c>
      <c r="K89" s="2">
        <f t="shared" si="8"/>
      </c>
    </row>
    <row r="90" spans="1:11" ht="13.5" customHeight="1">
      <c r="A90" s="184">
        <f t="shared" si="9"/>
      </c>
      <c r="B90" s="219"/>
      <c r="C90" s="219"/>
      <c r="D90" s="220"/>
      <c r="H90" s="1">
        <f t="shared" si="5"/>
      </c>
      <c r="I90" s="1">
        <f t="shared" si="6"/>
      </c>
      <c r="J90" s="2">
        <f t="shared" si="7"/>
      </c>
      <c r="K90" s="2">
        <f t="shared" si="8"/>
      </c>
    </row>
    <row r="91" spans="1:11" ht="13.5" customHeight="1">
      <c r="A91" s="184">
        <f t="shared" si="9"/>
      </c>
      <c r="B91" s="219"/>
      <c r="C91" s="219"/>
      <c r="D91" s="220"/>
      <c r="H91" s="1">
        <f t="shared" si="5"/>
      </c>
      <c r="I91" s="1">
        <f t="shared" si="6"/>
      </c>
      <c r="J91" s="2">
        <f t="shared" si="7"/>
      </c>
      <c r="K91" s="2">
        <f t="shared" si="8"/>
      </c>
    </row>
    <row r="92" spans="1:11" ht="13.5" customHeight="1">
      <c r="A92" s="184">
        <f t="shared" si="9"/>
      </c>
      <c r="B92" s="219"/>
      <c r="C92" s="219"/>
      <c r="D92" s="220"/>
      <c r="H92" s="1">
        <f t="shared" si="5"/>
      </c>
      <c r="I92" s="1">
        <f t="shared" si="6"/>
      </c>
      <c r="J92" s="2">
        <f t="shared" si="7"/>
      </c>
      <c r="K92" s="2">
        <f t="shared" si="8"/>
      </c>
    </row>
    <row r="93" spans="1:11" ht="13.5" customHeight="1">
      <c r="A93" s="184">
        <f t="shared" si="9"/>
      </c>
      <c r="B93" s="219"/>
      <c r="C93" s="219"/>
      <c r="D93" s="220"/>
      <c r="H93" s="1">
        <f t="shared" si="5"/>
      </c>
      <c r="I93" s="1">
        <f t="shared" si="6"/>
      </c>
      <c r="J93" s="2">
        <f t="shared" si="7"/>
      </c>
      <c r="K93" s="2">
        <f t="shared" si="8"/>
      </c>
    </row>
    <row r="94" spans="1:11" ht="13.5" customHeight="1">
      <c r="A94" s="184">
        <f t="shared" si="9"/>
      </c>
      <c r="B94" s="219"/>
      <c r="C94" s="219"/>
      <c r="D94" s="220"/>
      <c r="H94" s="1">
        <f t="shared" si="5"/>
      </c>
      <c r="I94" s="1">
        <f t="shared" si="6"/>
      </c>
      <c r="J94" s="2">
        <f t="shared" si="7"/>
      </c>
      <c r="K94" s="2">
        <f t="shared" si="8"/>
      </c>
    </row>
    <row r="95" spans="1:11" ht="13.5" customHeight="1">
      <c r="A95" s="184">
        <f t="shared" si="9"/>
      </c>
      <c r="B95" s="219"/>
      <c r="C95" s="219"/>
      <c r="D95" s="220"/>
      <c r="H95" s="1">
        <f t="shared" si="5"/>
      </c>
      <c r="I95" s="1">
        <f t="shared" si="6"/>
      </c>
      <c r="J95" s="2">
        <f t="shared" si="7"/>
      </c>
      <c r="K95" s="2">
        <f t="shared" si="8"/>
      </c>
    </row>
    <row r="96" spans="1:11" ht="13.5" customHeight="1">
      <c r="A96" s="184">
        <f t="shared" si="9"/>
      </c>
      <c r="B96" s="219"/>
      <c r="C96" s="219"/>
      <c r="D96" s="220"/>
      <c r="H96" s="1">
        <f t="shared" si="5"/>
      </c>
      <c r="I96" s="1">
        <f t="shared" si="6"/>
      </c>
      <c r="J96" s="2">
        <f t="shared" si="7"/>
      </c>
      <c r="K96" s="2">
        <f t="shared" si="8"/>
      </c>
    </row>
    <row r="97" spans="1:11" ht="13.5" customHeight="1">
      <c r="A97" s="184">
        <f t="shared" si="9"/>
      </c>
      <c r="B97" s="219"/>
      <c r="C97" s="219"/>
      <c r="D97" s="220"/>
      <c r="H97" s="1">
        <f t="shared" si="5"/>
      </c>
      <c r="I97" s="1">
        <f t="shared" si="6"/>
      </c>
      <c r="J97" s="2">
        <f t="shared" si="7"/>
      </c>
      <c r="K97" s="2">
        <f t="shared" si="8"/>
      </c>
    </row>
    <row r="98" spans="1:11" ht="13.5" customHeight="1">
      <c r="A98" s="184">
        <f t="shared" si="9"/>
      </c>
      <c r="B98" s="219"/>
      <c r="C98" s="219"/>
      <c r="D98" s="220"/>
      <c r="H98" s="1">
        <f t="shared" si="5"/>
      </c>
      <c r="I98" s="1">
        <f t="shared" si="6"/>
      </c>
      <c r="J98" s="2">
        <f t="shared" si="7"/>
      </c>
      <c r="K98" s="2">
        <f t="shared" si="8"/>
      </c>
    </row>
    <row r="99" spans="1:11" ht="13.5" customHeight="1">
      <c r="A99" s="184">
        <f t="shared" si="9"/>
      </c>
      <c r="B99" s="219"/>
      <c r="C99" s="219"/>
      <c r="D99" s="220"/>
      <c r="H99" s="1">
        <f t="shared" si="5"/>
      </c>
      <c r="I99" s="1">
        <f t="shared" si="6"/>
      </c>
      <c r="J99" s="2">
        <f t="shared" si="7"/>
      </c>
      <c r="K99" s="2">
        <f t="shared" si="8"/>
      </c>
    </row>
    <row r="100" spans="1:11" ht="13.5" customHeight="1">
      <c r="A100" s="184">
        <f t="shared" si="9"/>
      </c>
      <c r="B100" s="219"/>
      <c r="C100" s="219"/>
      <c r="D100" s="220"/>
      <c r="H100" s="1">
        <f t="shared" si="5"/>
      </c>
      <c r="I100" s="1">
        <f t="shared" si="6"/>
      </c>
      <c r="J100" s="2">
        <f t="shared" si="7"/>
      </c>
      <c r="K100" s="2">
        <f t="shared" si="8"/>
      </c>
    </row>
    <row r="101" spans="1:11" ht="13.5" customHeight="1">
      <c r="A101" s="184">
        <f t="shared" si="9"/>
      </c>
      <c r="B101" s="219"/>
      <c r="C101" s="219"/>
      <c r="D101" s="220"/>
      <c r="H101" s="1">
        <f t="shared" si="5"/>
      </c>
      <c r="I101" s="1">
        <f t="shared" si="6"/>
      </c>
      <c r="J101" s="2">
        <f t="shared" si="7"/>
      </c>
      <c r="K101" s="2">
        <f t="shared" si="8"/>
      </c>
    </row>
    <row r="102" spans="1:11" ht="13.5" customHeight="1">
      <c r="A102" s="184">
        <f t="shared" si="9"/>
      </c>
      <c r="B102" s="219"/>
      <c r="C102" s="219"/>
      <c r="D102" s="220"/>
      <c r="H102" s="1">
        <f t="shared" si="5"/>
      </c>
      <c r="I102" s="1">
        <f t="shared" si="6"/>
      </c>
      <c r="J102" s="2">
        <f t="shared" si="7"/>
      </c>
      <c r="K102" s="2">
        <f t="shared" si="8"/>
      </c>
    </row>
    <row r="103" spans="1:11" ht="13.5" customHeight="1">
      <c r="A103" s="184">
        <f t="shared" si="9"/>
      </c>
      <c r="B103" s="219"/>
      <c r="C103" s="219"/>
      <c r="D103" s="220"/>
      <c r="H103" s="1">
        <f t="shared" si="5"/>
      </c>
      <c r="I103" s="1">
        <f t="shared" si="6"/>
      </c>
      <c r="J103" s="2">
        <f t="shared" si="7"/>
      </c>
      <c r="K103" s="2">
        <f t="shared" si="8"/>
      </c>
    </row>
    <row r="104" spans="1:11" ht="13.5" customHeight="1">
      <c r="A104" s="184">
        <f t="shared" si="9"/>
      </c>
      <c r="B104" s="219"/>
      <c r="C104" s="219"/>
      <c r="D104" s="220"/>
      <c r="H104" s="1">
        <f t="shared" si="5"/>
      </c>
      <c r="I104" s="1">
        <f t="shared" si="6"/>
      </c>
      <c r="J104" s="2">
        <f t="shared" si="7"/>
      </c>
      <c r="K104" s="2">
        <f t="shared" si="8"/>
      </c>
    </row>
    <row r="105" spans="1:11" ht="13.5" customHeight="1">
      <c r="A105" s="184">
        <f t="shared" si="9"/>
      </c>
      <c r="B105" s="219"/>
      <c r="C105" s="219"/>
      <c r="D105" s="220"/>
      <c r="H105" s="1">
        <f t="shared" si="5"/>
      </c>
      <c r="I105" s="1">
        <f t="shared" si="6"/>
      </c>
      <c r="J105" s="2">
        <f t="shared" si="7"/>
      </c>
      <c r="K105" s="2">
        <f t="shared" si="8"/>
      </c>
    </row>
    <row r="106" spans="1:11" ht="13.5" customHeight="1">
      <c r="A106" s="184">
        <f t="shared" si="9"/>
      </c>
      <c r="B106" s="219"/>
      <c r="C106" s="219"/>
      <c r="D106" s="220"/>
      <c r="H106" s="1">
        <f t="shared" si="5"/>
      </c>
      <c r="I106" s="1">
        <f t="shared" si="6"/>
      </c>
      <c r="J106" s="2">
        <f t="shared" si="7"/>
      </c>
      <c r="K106" s="2">
        <f t="shared" si="8"/>
      </c>
    </row>
    <row r="107" spans="1:11" ht="13.5" customHeight="1">
      <c r="A107" s="184">
        <f t="shared" si="9"/>
      </c>
      <c r="B107" s="219"/>
      <c r="C107" s="219"/>
      <c r="D107" s="220"/>
      <c r="H107" s="1">
        <f t="shared" si="5"/>
      </c>
      <c r="I107" s="1">
        <f t="shared" si="6"/>
      </c>
      <c r="J107" s="2">
        <f t="shared" si="7"/>
      </c>
      <c r="K107" s="2">
        <f t="shared" si="8"/>
      </c>
    </row>
    <row r="108" spans="1:11" ht="13.5" customHeight="1">
      <c r="A108" s="184">
        <f t="shared" si="9"/>
      </c>
      <c r="B108" s="219"/>
      <c r="C108" s="219"/>
      <c r="D108" s="220"/>
      <c r="H108" s="1">
        <f t="shared" si="5"/>
      </c>
      <c r="I108" s="1">
        <f t="shared" si="6"/>
      </c>
      <c r="J108" s="2">
        <f t="shared" si="7"/>
      </c>
      <c r="K108" s="2">
        <f t="shared" si="8"/>
      </c>
    </row>
    <row r="109" spans="1:11" ht="13.5" customHeight="1">
      <c r="A109" s="184">
        <f t="shared" si="9"/>
      </c>
      <c r="B109" s="219"/>
      <c r="C109" s="219"/>
      <c r="D109" s="220"/>
      <c r="H109" s="1">
        <f t="shared" si="5"/>
      </c>
      <c r="I109" s="1">
        <f t="shared" si="6"/>
      </c>
      <c r="J109" s="2">
        <f t="shared" si="7"/>
      </c>
      <c r="K109" s="2">
        <f t="shared" si="8"/>
      </c>
    </row>
    <row r="110" spans="1:11" ht="13.5" customHeight="1">
      <c r="A110" s="184">
        <f t="shared" si="9"/>
      </c>
      <c r="B110" s="219"/>
      <c r="C110" s="219"/>
      <c r="D110" s="220"/>
      <c r="H110" s="1">
        <f t="shared" si="5"/>
      </c>
      <c r="I110" s="1">
        <f t="shared" si="6"/>
      </c>
      <c r="J110" s="2">
        <f t="shared" si="7"/>
      </c>
      <c r="K110" s="2">
        <f t="shared" si="8"/>
      </c>
    </row>
    <row r="111" spans="1:11" ht="13.5" customHeight="1">
      <c r="A111" s="184">
        <f t="shared" si="9"/>
      </c>
      <c r="B111" s="219"/>
      <c r="C111" s="219"/>
      <c r="D111" s="220"/>
      <c r="H111" s="1">
        <f t="shared" si="5"/>
      </c>
      <c r="I111" s="1">
        <f t="shared" si="6"/>
      </c>
      <c r="J111" s="2">
        <f t="shared" si="7"/>
      </c>
      <c r="K111" s="2">
        <f t="shared" si="8"/>
      </c>
    </row>
    <row r="112" spans="1:11" ht="13.5" customHeight="1">
      <c r="A112" s="184">
        <f t="shared" si="9"/>
      </c>
      <c r="B112" s="219"/>
      <c r="C112" s="219"/>
      <c r="D112" s="220"/>
      <c r="H112" s="1">
        <f t="shared" si="5"/>
      </c>
      <c r="I112" s="1">
        <f t="shared" si="6"/>
      </c>
      <c r="J112" s="2">
        <f t="shared" si="7"/>
      </c>
      <c r="K112" s="2">
        <f t="shared" si="8"/>
      </c>
    </row>
    <row r="113" spans="1:11" ht="13.5" customHeight="1">
      <c r="A113" s="184">
        <f t="shared" si="9"/>
      </c>
      <c r="B113" s="219"/>
      <c r="C113" s="219"/>
      <c r="D113" s="220"/>
      <c r="H113" s="1">
        <f t="shared" si="5"/>
      </c>
      <c r="I113" s="1">
        <f t="shared" si="6"/>
      </c>
      <c r="J113" s="2">
        <f t="shared" si="7"/>
      </c>
      <c r="K113" s="2">
        <f t="shared" si="8"/>
      </c>
    </row>
    <row r="114" spans="1:11" ht="13.5" customHeight="1">
      <c r="A114" s="184">
        <f t="shared" si="9"/>
      </c>
      <c r="B114" s="219"/>
      <c r="C114" s="219"/>
      <c r="D114" s="220"/>
      <c r="H114" s="1">
        <f t="shared" si="5"/>
      </c>
      <c r="I114" s="1">
        <f t="shared" si="6"/>
      </c>
      <c r="J114" s="2">
        <f t="shared" si="7"/>
      </c>
      <c r="K114" s="2">
        <f t="shared" si="8"/>
      </c>
    </row>
    <row r="115" spans="1:11" ht="13.5" customHeight="1">
      <c r="A115" s="184">
        <f t="shared" si="9"/>
      </c>
      <c r="B115" s="219"/>
      <c r="C115" s="219"/>
      <c r="D115" s="220"/>
      <c r="H115" s="1">
        <f t="shared" si="5"/>
      </c>
      <c r="I115" s="1">
        <f t="shared" si="6"/>
      </c>
      <c r="J115" s="2">
        <f t="shared" si="7"/>
      </c>
      <c r="K115" s="2">
        <f t="shared" si="8"/>
      </c>
    </row>
    <row r="116" spans="1:11" ht="13.5" customHeight="1">
      <c r="A116" s="184">
        <f t="shared" si="9"/>
      </c>
      <c r="B116" s="219"/>
      <c r="C116" s="219"/>
      <c r="D116" s="220"/>
      <c r="H116" s="1">
        <f t="shared" si="5"/>
      </c>
      <c r="I116" s="1">
        <f t="shared" si="6"/>
      </c>
      <c r="J116" s="2">
        <f t="shared" si="7"/>
      </c>
      <c r="K116" s="2">
        <f t="shared" si="8"/>
      </c>
    </row>
    <row r="117" spans="1:11" ht="13.5" customHeight="1">
      <c r="A117" s="184">
        <f t="shared" si="9"/>
      </c>
      <c r="B117" s="219"/>
      <c r="C117" s="219"/>
      <c r="D117" s="220"/>
      <c r="H117" s="1">
        <f t="shared" si="5"/>
      </c>
      <c r="I117" s="1">
        <f t="shared" si="6"/>
      </c>
      <c r="J117" s="2">
        <f t="shared" si="7"/>
      </c>
      <c r="K117" s="2">
        <f t="shared" si="8"/>
      </c>
    </row>
    <row r="118" spans="1:11" ht="13.5" customHeight="1">
      <c r="A118" s="184">
        <f t="shared" si="9"/>
      </c>
      <c r="B118" s="219"/>
      <c r="C118" s="219"/>
      <c r="D118" s="220"/>
      <c r="H118" s="1">
        <f t="shared" si="5"/>
      </c>
      <c r="I118" s="1">
        <f t="shared" si="6"/>
      </c>
      <c r="J118" s="2">
        <f t="shared" si="7"/>
      </c>
      <c r="K118" s="2">
        <f t="shared" si="8"/>
      </c>
    </row>
    <row r="119" spans="1:11" ht="13.5" customHeight="1">
      <c r="A119" s="184">
        <f t="shared" si="9"/>
      </c>
      <c r="B119" s="219"/>
      <c r="C119" s="219"/>
      <c r="D119" s="220"/>
      <c r="H119" s="1">
        <f t="shared" si="5"/>
      </c>
      <c r="I119" s="1">
        <f t="shared" si="6"/>
      </c>
      <c r="J119" s="2">
        <f t="shared" si="7"/>
      </c>
      <c r="K119" s="2">
        <f t="shared" si="8"/>
      </c>
    </row>
    <row r="120" spans="1:11" ht="13.5" customHeight="1">
      <c r="A120" s="184">
        <f t="shared" si="9"/>
      </c>
      <c r="B120" s="219"/>
      <c r="C120" s="219"/>
      <c r="D120" s="220"/>
      <c r="H120" s="1">
        <f t="shared" si="5"/>
      </c>
      <c r="I120" s="1">
        <f t="shared" si="6"/>
      </c>
      <c r="J120" s="2">
        <f t="shared" si="7"/>
      </c>
      <c r="K120" s="2">
        <f t="shared" si="8"/>
      </c>
    </row>
    <row r="121" spans="1:11" ht="13.5" customHeight="1">
      <c r="A121" s="184">
        <f t="shared" si="9"/>
      </c>
      <c r="B121" s="219"/>
      <c r="C121" s="219"/>
      <c r="D121" s="220"/>
      <c r="H121" s="1">
        <f t="shared" si="5"/>
      </c>
      <c r="I121" s="1">
        <f t="shared" si="6"/>
      </c>
      <c r="J121" s="2">
        <f t="shared" si="7"/>
      </c>
      <c r="K121" s="2">
        <f t="shared" si="8"/>
      </c>
    </row>
    <row r="122" spans="1:11" ht="13.5" customHeight="1">
      <c r="A122" s="184">
        <f t="shared" si="9"/>
      </c>
      <c r="B122" s="219"/>
      <c r="C122" s="219"/>
      <c r="D122" s="220"/>
      <c r="H122" s="1">
        <f t="shared" si="5"/>
      </c>
      <c r="I122" s="1">
        <f t="shared" si="6"/>
      </c>
      <c r="J122" s="2">
        <f t="shared" si="7"/>
      </c>
      <c r="K122" s="2">
        <f t="shared" si="8"/>
      </c>
    </row>
    <row r="123" spans="1:11" ht="13.5" customHeight="1">
      <c r="A123" s="184">
        <f t="shared" si="9"/>
      </c>
      <c r="B123" s="219"/>
      <c r="C123" s="219"/>
      <c r="D123" s="220"/>
      <c r="H123" s="1">
        <f t="shared" si="5"/>
      </c>
      <c r="I123" s="1">
        <f t="shared" si="6"/>
      </c>
      <c r="J123" s="2">
        <f t="shared" si="7"/>
      </c>
      <c r="K123" s="2">
        <f t="shared" si="8"/>
      </c>
    </row>
    <row r="124" spans="1:11" ht="13.5" customHeight="1">
      <c r="A124" s="184">
        <f t="shared" si="9"/>
      </c>
      <c r="B124" s="219"/>
      <c r="C124" s="219"/>
      <c r="D124" s="220"/>
      <c r="H124" s="1">
        <f t="shared" si="5"/>
      </c>
      <c r="I124" s="1">
        <f t="shared" si="6"/>
      </c>
      <c r="J124" s="2">
        <f t="shared" si="7"/>
      </c>
      <c r="K124" s="2">
        <f t="shared" si="8"/>
      </c>
    </row>
    <row r="125" spans="1:11" ht="13.5" customHeight="1">
      <c r="A125" s="184">
        <f t="shared" si="9"/>
      </c>
      <c r="B125" s="219"/>
      <c r="C125" s="219"/>
      <c r="D125" s="220"/>
      <c r="H125" s="1">
        <f t="shared" si="5"/>
      </c>
      <c r="I125" s="1">
        <f t="shared" si="6"/>
      </c>
      <c r="J125" s="2">
        <f t="shared" si="7"/>
      </c>
      <c r="K125" s="2">
        <f t="shared" si="8"/>
      </c>
    </row>
    <row r="126" spans="1:11" ht="13.5" customHeight="1">
      <c r="A126" s="184">
        <f t="shared" si="9"/>
      </c>
      <c r="B126" s="219"/>
      <c r="C126" s="219"/>
      <c r="D126" s="220"/>
      <c r="H126" s="1">
        <f t="shared" si="5"/>
      </c>
      <c r="I126" s="1">
        <f t="shared" si="6"/>
      </c>
      <c r="J126" s="2">
        <f t="shared" si="7"/>
      </c>
      <c r="K126" s="2">
        <f t="shared" si="8"/>
      </c>
    </row>
    <row r="127" spans="1:11" ht="13.5" customHeight="1">
      <c r="A127" s="184">
        <f t="shared" si="9"/>
      </c>
      <c r="B127" s="219"/>
      <c r="C127" s="219"/>
      <c r="D127" s="220"/>
      <c r="H127" s="1">
        <f t="shared" si="5"/>
      </c>
      <c r="I127" s="1">
        <f t="shared" si="6"/>
      </c>
      <c r="J127" s="2">
        <f t="shared" si="7"/>
      </c>
      <c r="K127" s="2">
        <f t="shared" si="8"/>
      </c>
    </row>
    <row r="128" spans="1:11" ht="13.5" customHeight="1">
      <c r="A128" s="184">
        <f t="shared" si="9"/>
      </c>
      <c r="B128" s="219"/>
      <c r="C128" s="219"/>
      <c r="D128" s="220"/>
      <c r="H128" s="1">
        <f t="shared" si="5"/>
      </c>
      <c r="I128" s="1">
        <f t="shared" si="6"/>
      </c>
      <c r="J128" s="2">
        <f t="shared" si="7"/>
      </c>
      <c r="K128" s="2">
        <f t="shared" si="8"/>
      </c>
    </row>
    <row r="129" spans="1:11" ht="13.5" customHeight="1">
      <c r="A129" s="184">
        <f t="shared" si="9"/>
      </c>
      <c r="B129" s="219"/>
      <c r="C129" s="219"/>
      <c r="D129" s="220"/>
      <c r="H129" s="1">
        <f t="shared" si="5"/>
      </c>
      <c r="I129" s="1">
        <f t="shared" si="6"/>
      </c>
      <c r="J129" s="2">
        <f t="shared" si="7"/>
      </c>
      <c r="K129" s="2">
        <f t="shared" si="8"/>
      </c>
    </row>
    <row r="130" spans="1:11" ht="13.5" customHeight="1">
      <c r="A130" s="184">
        <f t="shared" si="9"/>
      </c>
      <c r="B130" s="219"/>
      <c r="C130" s="219"/>
      <c r="D130" s="220"/>
      <c r="H130" s="1">
        <f t="shared" si="5"/>
      </c>
      <c r="I130" s="1">
        <f t="shared" si="6"/>
      </c>
      <c r="J130" s="2">
        <f t="shared" si="7"/>
      </c>
      <c r="K130" s="2">
        <f t="shared" si="8"/>
      </c>
    </row>
    <row r="131" spans="1:11" ht="13.5" customHeight="1">
      <c r="A131" s="184">
        <f t="shared" si="9"/>
      </c>
      <c r="B131" s="219"/>
      <c r="C131" s="219"/>
      <c r="D131" s="220"/>
      <c r="H131" s="1">
        <f t="shared" si="5"/>
      </c>
      <c r="I131" s="1">
        <f t="shared" si="6"/>
      </c>
      <c r="J131" s="2">
        <f t="shared" si="7"/>
      </c>
      <c r="K131" s="2">
        <f t="shared" si="8"/>
      </c>
    </row>
    <row r="132" spans="1:11" ht="13.5" customHeight="1">
      <c r="A132" s="184">
        <f t="shared" si="9"/>
      </c>
      <c r="B132" s="219"/>
      <c r="C132" s="219"/>
      <c r="D132" s="220"/>
      <c r="H132" s="1">
        <f t="shared" si="5"/>
      </c>
      <c r="I132" s="1">
        <f t="shared" si="6"/>
      </c>
      <c r="J132" s="2">
        <f t="shared" si="7"/>
      </c>
      <c r="K132" s="2">
        <f t="shared" si="8"/>
      </c>
    </row>
    <row r="133" spans="1:11" ht="13.5" customHeight="1">
      <c r="A133" s="184">
        <f t="shared" si="9"/>
      </c>
      <c r="B133" s="219"/>
      <c r="C133" s="219"/>
      <c r="D133" s="220"/>
      <c r="H133" s="1">
        <f t="shared" si="5"/>
      </c>
      <c r="I133" s="1">
        <f t="shared" si="6"/>
      </c>
      <c r="J133" s="2">
        <f t="shared" si="7"/>
      </c>
      <c r="K133" s="2">
        <f t="shared" si="8"/>
      </c>
    </row>
    <row r="134" spans="1:11" ht="13.5" customHeight="1">
      <c r="A134" s="184">
        <f t="shared" si="9"/>
      </c>
      <c r="B134" s="219"/>
      <c r="C134" s="219"/>
      <c r="D134" s="220"/>
      <c r="H134" s="1">
        <f t="shared" si="5"/>
      </c>
      <c r="I134" s="1">
        <f t="shared" si="6"/>
      </c>
      <c r="J134" s="2">
        <f t="shared" si="7"/>
      </c>
      <c r="K134" s="2">
        <f t="shared" si="8"/>
      </c>
    </row>
    <row r="135" spans="1:11" ht="13.5" customHeight="1">
      <c r="A135" s="184">
        <f t="shared" si="9"/>
      </c>
      <c r="B135" s="219"/>
      <c r="C135" s="219"/>
      <c r="D135" s="220"/>
      <c r="H135" s="1">
        <f t="shared" si="5"/>
      </c>
      <c r="I135" s="1">
        <f t="shared" si="6"/>
      </c>
      <c r="J135" s="2">
        <f t="shared" si="7"/>
      </c>
      <c r="K135" s="2">
        <f t="shared" si="8"/>
      </c>
    </row>
    <row r="136" spans="1:11" ht="13.5" customHeight="1">
      <c r="A136" s="184">
        <f t="shared" si="9"/>
      </c>
      <c r="B136" s="219"/>
      <c r="C136" s="219"/>
      <c r="D136" s="220"/>
      <c r="H136" s="1">
        <f t="shared" si="5"/>
      </c>
      <c r="I136" s="1">
        <f t="shared" si="6"/>
      </c>
      <c r="J136" s="2">
        <f t="shared" si="7"/>
      </c>
      <c r="K136" s="2">
        <f t="shared" si="8"/>
      </c>
    </row>
    <row r="137" spans="1:11" ht="13.5" customHeight="1">
      <c r="A137" s="184">
        <f t="shared" si="9"/>
      </c>
      <c r="B137" s="219"/>
      <c r="C137" s="219"/>
      <c r="D137" s="220"/>
      <c r="H137" s="1">
        <f t="shared" si="5"/>
      </c>
      <c r="I137" s="1">
        <f t="shared" si="6"/>
      </c>
      <c r="J137" s="2">
        <f t="shared" si="7"/>
      </c>
      <c r="K137" s="2">
        <f t="shared" si="8"/>
      </c>
    </row>
    <row r="138" spans="1:11" ht="13.5" customHeight="1">
      <c r="A138" s="184">
        <f t="shared" si="9"/>
      </c>
      <c r="B138" s="219"/>
      <c r="C138" s="219"/>
      <c r="D138" s="220"/>
      <c r="H138" s="1">
        <f t="shared" si="5"/>
      </c>
      <c r="I138" s="1">
        <f t="shared" si="6"/>
      </c>
      <c r="J138" s="2">
        <f t="shared" si="7"/>
      </c>
      <c r="K138" s="2">
        <f t="shared" si="8"/>
      </c>
    </row>
    <row r="139" spans="1:11" ht="13.5" customHeight="1">
      <c r="A139" s="184">
        <f t="shared" si="9"/>
      </c>
      <c r="B139" s="219"/>
      <c r="C139" s="219"/>
      <c r="D139" s="220"/>
      <c r="H139" s="1">
        <f t="shared" si="5"/>
      </c>
      <c r="I139" s="1">
        <f t="shared" si="6"/>
      </c>
      <c r="J139" s="2">
        <f t="shared" si="7"/>
      </c>
      <c r="K139" s="2">
        <f t="shared" si="8"/>
      </c>
    </row>
    <row r="140" spans="1:11" ht="13.5" customHeight="1">
      <c r="A140" s="184">
        <f t="shared" si="9"/>
      </c>
      <c r="B140" s="219"/>
      <c r="C140" s="219"/>
      <c r="D140" s="220"/>
      <c r="H140" s="1">
        <f t="shared" si="5"/>
      </c>
      <c r="I140" s="1">
        <f t="shared" si="6"/>
      </c>
      <c r="J140" s="2">
        <f t="shared" si="7"/>
      </c>
      <c r="K140" s="2">
        <f t="shared" si="8"/>
      </c>
    </row>
    <row r="141" spans="1:11" ht="13.5" customHeight="1">
      <c r="A141" s="184">
        <f t="shared" si="9"/>
      </c>
      <c r="B141" s="219"/>
      <c r="C141" s="219"/>
      <c r="D141" s="220"/>
      <c r="H141" s="1">
        <f t="shared" si="5"/>
      </c>
      <c r="I141" s="1">
        <f t="shared" si="6"/>
      </c>
      <c r="J141" s="2">
        <f t="shared" si="7"/>
      </c>
      <c r="K141" s="2">
        <f t="shared" si="8"/>
      </c>
    </row>
    <row r="142" spans="1:11" ht="13.5" customHeight="1">
      <c r="A142" s="184">
        <f t="shared" si="9"/>
      </c>
      <c r="B142" s="219"/>
      <c r="C142" s="219"/>
      <c r="D142" s="220"/>
      <c r="H142" s="1">
        <f t="shared" si="5"/>
      </c>
      <c r="I142" s="1">
        <f t="shared" si="6"/>
      </c>
      <c r="J142" s="2">
        <f t="shared" si="7"/>
      </c>
      <c r="K142" s="2">
        <f t="shared" si="8"/>
      </c>
    </row>
    <row r="143" spans="1:11" ht="13.5" customHeight="1">
      <c r="A143" s="184">
        <f t="shared" si="9"/>
      </c>
      <c r="B143" s="219"/>
      <c r="C143" s="219"/>
      <c r="D143" s="220"/>
      <c r="H143" s="1">
        <f t="shared" si="5"/>
      </c>
      <c r="I143" s="1">
        <f t="shared" si="6"/>
      </c>
      <c r="J143" s="2">
        <f t="shared" si="7"/>
      </c>
      <c r="K143" s="2">
        <f t="shared" si="8"/>
      </c>
    </row>
    <row r="144" spans="1:11" ht="13.5" customHeight="1">
      <c r="A144" s="184">
        <f t="shared" si="9"/>
      </c>
      <c r="B144" s="219"/>
      <c r="C144" s="219"/>
      <c r="D144" s="220"/>
      <c r="H144" s="1">
        <f t="shared" si="5"/>
      </c>
      <c r="I144" s="1">
        <f t="shared" si="6"/>
      </c>
      <c r="J144" s="2">
        <f t="shared" si="7"/>
      </c>
      <c r="K144" s="2">
        <f t="shared" si="8"/>
      </c>
    </row>
    <row r="145" spans="1:11" ht="13.5" customHeight="1">
      <c r="A145" s="184">
        <f t="shared" si="9"/>
      </c>
      <c r="B145" s="219"/>
      <c r="C145" s="219"/>
      <c r="D145" s="220"/>
      <c r="H145" s="1">
        <f aca="true" t="shared" si="10" ref="H145:H208">IF(B145&lt;&gt;"",CONCATENATE(B145," ",C145),"")</f>
      </c>
      <c r="I145" s="1">
        <f aca="true" t="shared" si="11" ref="I145:I208">IF(B145&lt;&gt;"",B145,"")</f>
      </c>
      <c r="J145" s="2">
        <f aca="true" t="shared" si="12" ref="J145:J208">IF(B145&lt;&gt;"",C145,"")</f>
      </c>
      <c r="K145" s="2">
        <f aca="true" t="shared" si="13" ref="K145:K208">IF(C145&lt;&gt;"",D145,"")</f>
      </c>
    </row>
    <row r="146" spans="1:11" ht="13.5" customHeight="1">
      <c r="A146" s="184">
        <f aca="true" t="shared" si="14" ref="A146:A209">IF(B146&lt;&gt;"",A145+1,"")</f>
      </c>
      <c r="B146" s="219"/>
      <c r="C146" s="219"/>
      <c r="D146" s="220"/>
      <c r="H146" s="1">
        <f t="shared" si="10"/>
      </c>
      <c r="I146" s="1">
        <f t="shared" si="11"/>
      </c>
      <c r="J146" s="2">
        <f t="shared" si="12"/>
      </c>
      <c r="K146" s="2">
        <f t="shared" si="13"/>
      </c>
    </row>
    <row r="147" spans="1:11" ht="13.5" customHeight="1">
      <c r="A147" s="184">
        <f t="shared" si="14"/>
      </c>
      <c r="B147" s="219"/>
      <c r="C147" s="219"/>
      <c r="D147" s="220"/>
      <c r="H147" s="1">
        <f t="shared" si="10"/>
      </c>
      <c r="I147" s="1">
        <f t="shared" si="11"/>
      </c>
      <c r="J147" s="2">
        <f t="shared" si="12"/>
      </c>
      <c r="K147" s="2">
        <f t="shared" si="13"/>
      </c>
    </row>
    <row r="148" spans="1:11" ht="13.5" customHeight="1">
      <c r="A148" s="184">
        <f t="shared" si="14"/>
      </c>
      <c r="B148" s="219"/>
      <c r="C148" s="219"/>
      <c r="D148" s="220"/>
      <c r="H148" s="1">
        <f t="shared" si="10"/>
      </c>
      <c r="I148" s="1">
        <f t="shared" si="11"/>
      </c>
      <c r="J148" s="2">
        <f t="shared" si="12"/>
      </c>
      <c r="K148" s="2">
        <f t="shared" si="13"/>
      </c>
    </row>
    <row r="149" spans="1:11" ht="13.5" customHeight="1">
      <c r="A149" s="184">
        <f t="shared" si="14"/>
      </c>
      <c r="B149" s="219"/>
      <c r="C149" s="219"/>
      <c r="D149" s="220"/>
      <c r="H149" s="1">
        <f t="shared" si="10"/>
      </c>
      <c r="I149" s="1">
        <f t="shared" si="11"/>
      </c>
      <c r="J149" s="2">
        <f t="shared" si="12"/>
      </c>
      <c r="K149" s="2">
        <f t="shared" si="13"/>
      </c>
    </row>
    <row r="150" spans="1:11" ht="13.5" customHeight="1">
      <c r="A150" s="184">
        <f t="shared" si="14"/>
      </c>
      <c r="B150" s="219"/>
      <c r="C150" s="219"/>
      <c r="D150" s="220"/>
      <c r="H150" s="1">
        <f t="shared" si="10"/>
      </c>
      <c r="I150" s="1">
        <f t="shared" si="11"/>
      </c>
      <c r="J150" s="2">
        <f t="shared" si="12"/>
      </c>
      <c r="K150" s="2">
        <f t="shared" si="13"/>
      </c>
    </row>
    <row r="151" spans="1:11" ht="13.5" customHeight="1">
      <c r="A151" s="184">
        <f t="shared" si="14"/>
      </c>
      <c r="B151" s="219"/>
      <c r="C151" s="219"/>
      <c r="D151" s="220"/>
      <c r="H151" s="1">
        <f t="shared" si="10"/>
      </c>
      <c r="I151" s="1">
        <f t="shared" si="11"/>
      </c>
      <c r="J151" s="2">
        <f t="shared" si="12"/>
      </c>
      <c r="K151" s="2">
        <f t="shared" si="13"/>
      </c>
    </row>
    <row r="152" spans="1:11" ht="13.5" customHeight="1">
      <c r="A152" s="184">
        <f t="shared" si="14"/>
      </c>
      <c r="B152" s="219"/>
      <c r="C152" s="219"/>
      <c r="D152" s="220"/>
      <c r="H152" s="1">
        <f t="shared" si="10"/>
      </c>
      <c r="I152" s="1">
        <f t="shared" si="11"/>
      </c>
      <c r="J152" s="2">
        <f t="shared" si="12"/>
      </c>
      <c r="K152" s="2">
        <f t="shared" si="13"/>
      </c>
    </row>
    <row r="153" spans="1:11" ht="13.5" customHeight="1">
      <c r="A153" s="184">
        <f t="shared" si="14"/>
      </c>
      <c r="B153" s="219"/>
      <c r="C153" s="219"/>
      <c r="D153" s="220"/>
      <c r="H153" s="1">
        <f t="shared" si="10"/>
      </c>
      <c r="I153" s="1">
        <f t="shared" si="11"/>
      </c>
      <c r="J153" s="2">
        <f t="shared" si="12"/>
      </c>
      <c r="K153" s="2">
        <f t="shared" si="13"/>
      </c>
    </row>
    <row r="154" spans="1:11" ht="13.5" customHeight="1">
      <c r="A154" s="184">
        <f t="shared" si="14"/>
      </c>
      <c r="B154" s="219"/>
      <c r="C154" s="219"/>
      <c r="D154" s="220"/>
      <c r="H154" s="1">
        <f t="shared" si="10"/>
      </c>
      <c r="I154" s="1">
        <f t="shared" si="11"/>
      </c>
      <c r="J154" s="2">
        <f t="shared" si="12"/>
      </c>
      <c r="K154" s="2">
        <f t="shared" si="13"/>
      </c>
    </row>
    <row r="155" spans="1:11" ht="13.5" customHeight="1">
      <c r="A155" s="184">
        <f t="shared" si="14"/>
      </c>
      <c r="B155" s="219"/>
      <c r="C155" s="219"/>
      <c r="D155" s="220"/>
      <c r="H155" s="1">
        <f t="shared" si="10"/>
      </c>
      <c r="I155" s="1">
        <f t="shared" si="11"/>
      </c>
      <c r="J155" s="2">
        <f t="shared" si="12"/>
      </c>
      <c r="K155" s="2">
        <f t="shared" si="13"/>
      </c>
    </row>
    <row r="156" spans="1:11" ht="13.5" customHeight="1">
      <c r="A156" s="184">
        <f t="shared" si="14"/>
      </c>
      <c r="B156" s="219"/>
      <c r="C156" s="219"/>
      <c r="D156" s="220"/>
      <c r="H156" s="1">
        <f t="shared" si="10"/>
      </c>
      <c r="I156" s="1">
        <f t="shared" si="11"/>
      </c>
      <c r="J156" s="2">
        <f t="shared" si="12"/>
      </c>
      <c r="K156" s="2">
        <f t="shared" si="13"/>
      </c>
    </row>
    <row r="157" spans="1:11" ht="13.5" customHeight="1">
      <c r="A157" s="184">
        <f t="shared" si="14"/>
      </c>
      <c r="B157" s="219"/>
      <c r="C157" s="219"/>
      <c r="D157" s="220"/>
      <c r="H157" s="1">
        <f t="shared" si="10"/>
      </c>
      <c r="I157" s="1">
        <f t="shared" si="11"/>
      </c>
      <c r="J157" s="2">
        <f t="shared" si="12"/>
      </c>
      <c r="K157" s="2">
        <f t="shared" si="13"/>
      </c>
    </row>
    <row r="158" spans="1:11" ht="13.5" customHeight="1">
      <c r="A158" s="184">
        <f t="shared" si="14"/>
      </c>
      <c r="B158" s="219"/>
      <c r="C158" s="219"/>
      <c r="D158" s="220"/>
      <c r="H158" s="1">
        <f t="shared" si="10"/>
      </c>
      <c r="I158" s="1">
        <f t="shared" si="11"/>
      </c>
      <c r="J158" s="2">
        <f t="shared" si="12"/>
      </c>
      <c r="K158" s="2">
        <f t="shared" si="13"/>
      </c>
    </row>
    <row r="159" spans="1:11" ht="13.5" customHeight="1">
      <c r="A159" s="184">
        <f t="shared" si="14"/>
      </c>
      <c r="B159" s="219"/>
      <c r="C159" s="219"/>
      <c r="D159" s="220"/>
      <c r="H159" s="1">
        <f t="shared" si="10"/>
      </c>
      <c r="I159" s="1">
        <f t="shared" si="11"/>
      </c>
      <c r="J159" s="2">
        <f t="shared" si="12"/>
      </c>
      <c r="K159" s="2">
        <f t="shared" si="13"/>
      </c>
    </row>
    <row r="160" spans="1:11" ht="13.5" customHeight="1">
      <c r="A160" s="184">
        <f t="shared" si="14"/>
      </c>
      <c r="B160" s="219"/>
      <c r="C160" s="219"/>
      <c r="D160" s="220"/>
      <c r="H160" s="1">
        <f t="shared" si="10"/>
      </c>
      <c r="I160" s="1">
        <f t="shared" si="11"/>
      </c>
      <c r="J160" s="2">
        <f t="shared" si="12"/>
      </c>
      <c r="K160" s="2">
        <f t="shared" si="13"/>
      </c>
    </row>
    <row r="161" spans="1:11" ht="13.5" customHeight="1">
      <c r="A161" s="184">
        <f t="shared" si="14"/>
      </c>
      <c r="B161" s="219"/>
      <c r="C161" s="219"/>
      <c r="D161" s="220"/>
      <c r="H161" s="1">
        <f t="shared" si="10"/>
      </c>
      <c r="I161" s="1">
        <f t="shared" si="11"/>
      </c>
      <c r="J161" s="2">
        <f t="shared" si="12"/>
      </c>
      <c r="K161" s="2">
        <f t="shared" si="13"/>
      </c>
    </row>
    <row r="162" spans="1:11" ht="13.5" customHeight="1">
      <c r="A162" s="184">
        <f t="shared" si="14"/>
      </c>
      <c r="B162" s="219"/>
      <c r="C162" s="219"/>
      <c r="D162" s="220"/>
      <c r="H162" s="1">
        <f t="shared" si="10"/>
      </c>
      <c r="I162" s="1">
        <f t="shared" si="11"/>
      </c>
      <c r="J162" s="2">
        <f t="shared" si="12"/>
      </c>
      <c r="K162" s="2">
        <f t="shared" si="13"/>
      </c>
    </row>
    <row r="163" spans="1:11" ht="13.5" customHeight="1">
      <c r="A163" s="184">
        <f t="shared" si="14"/>
      </c>
      <c r="B163" s="219"/>
      <c r="C163" s="219"/>
      <c r="D163" s="220"/>
      <c r="H163" s="1">
        <f t="shared" si="10"/>
      </c>
      <c r="I163" s="1">
        <f t="shared" si="11"/>
      </c>
      <c r="J163" s="2">
        <f t="shared" si="12"/>
      </c>
      <c r="K163" s="2">
        <f t="shared" si="13"/>
      </c>
    </row>
    <row r="164" spans="1:11" ht="13.5" customHeight="1">
      <c r="A164" s="184">
        <f t="shared" si="14"/>
      </c>
      <c r="B164" s="219"/>
      <c r="C164" s="219"/>
      <c r="D164" s="220"/>
      <c r="H164" s="1">
        <f t="shared" si="10"/>
      </c>
      <c r="I164" s="1">
        <f t="shared" si="11"/>
      </c>
      <c r="J164" s="2">
        <f t="shared" si="12"/>
      </c>
      <c r="K164" s="2">
        <f t="shared" si="13"/>
      </c>
    </row>
    <row r="165" spans="1:11" ht="13.5" customHeight="1">
      <c r="A165" s="184">
        <f t="shared" si="14"/>
      </c>
      <c r="B165" s="219"/>
      <c r="C165" s="219"/>
      <c r="D165" s="220"/>
      <c r="H165" s="1">
        <f t="shared" si="10"/>
      </c>
      <c r="I165" s="1">
        <f t="shared" si="11"/>
      </c>
      <c r="J165" s="2">
        <f t="shared" si="12"/>
      </c>
      <c r="K165" s="2">
        <f t="shared" si="13"/>
      </c>
    </row>
    <row r="166" spans="1:11" ht="13.5" customHeight="1">
      <c r="A166" s="184">
        <f t="shared" si="14"/>
      </c>
      <c r="B166" s="219"/>
      <c r="C166" s="219"/>
      <c r="D166" s="220"/>
      <c r="H166" s="1">
        <f t="shared" si="10"/>
      </c>
      <c r="I166" s="1">
        <f t="shared" si="11"/>
      </c>
      <c r="J166" s="2">
        <f t="shared" si="12"/>
      </c>
      <c r="K166" s="2">
        <f t="shared" si="13"/>
      </c>
    </row>
    <row r="167" spans="1:11" ht="13.5" customHeight="1">
      <c r="A167" s="184">
        <f t="shared" si="14"/>
      </c>
      <c r="B167" s="219"/>
      <c r="C167" s="219"/>
      <c r="D167" s="220"/>
      <c r="H167" s="1">
        <f t="shared" si="10"/>
      </c>
      <c r="I167" s="1">
        <f t="shared" si="11"/>
      </c>
      <c r="J167" s="2">
        <f t="shared" si="12"/>
      </c>
      <c r="K167" s="2">
        <f t="shared" si="13"/>
      </c>
    </row>
    <row r="168" spans="1:11" ht="13.5" customHeight="1">
      <c r="A168" s="184">
        <f t="shared" si="14"/>
      </c>
      <c r="B168" s="219"/>
      <c r="C168" s="219"/>
      <c r="D168" s="220"/>
      <c r="H168" s="1">
        <f t="shared" si="10"/>
      </c>
      <c r="I168" s="1">
        <f t="shared" si="11"/>
      </c>
      <c r="J168" s="2">
        <f t="shared" si="12"/>
      </c>
      <c r="K168" s="2">
        <f t="shared" si="13"/>
      </c>
    </row>
    <row r="169" spans="1:11" ht="13.5" customHeight="1">
      <c r="A169" s="184">
        <f t="shared" si="14"/>
      </c>
      <c r="B169" s="219"/>
      <c r="C169" s="219"/>
      <c r="D169" s="220"/>
      <c r="H169" s="1">
        <f t="shared" si="10"/>
      </c>
      <c r="I169" s="1">
        <f t="shared" si="11"/>
      </c>
      <c r="J169" s="2">
        <f t="shared" si="12"/>
      </c>
      <c r="K169" s="2">
        <f t="shared" si="13"/>
      </c>
    </row>
    <row r="170" spans="1:11" ht="13.5" customHeight="1">
      <c r="A170" s="184">
        <f t="shared" si="14"/>
      </c>
      <c r="B170" s="219"/>
      <c r="C170" s="219"/>
      <c r="D170" s="220"/>
      <c r="H170" s="1">
        <f t="shared" si="10"/>
      </c>
      <c r="I170" s="1">
        <f t="shared" si="11"/>
      </c>
      <c r="J170" s="2">
        <f t="shared" si="12"/>
      </c>
      <c r="K170" s="2">
        <f t="shared" si="13"/>
      </c>
    </row>
    <row r="171" spans="1:11" ht="13.5" customHeight="1">
      <c r="A171" s="184">
        <f t="shared" si="14"/>
      </c>
      <c r="B171" s="219"/>
      <c r="C171" s="219"/>
      <c r="D171" s="220"/>
      <c r="H171" s="1">
        <f t="shared" si="10"/>
      </c>
      <c r="I171" s="1">
        <f t="shared" si="11"/>
      </c>
      <c r="J171" s="2">
        <f t="shared" si="12"/>
      </c>
      <c r="K171" s="2">
        <f t="shared" si="13"/>
      </c>
    </row>
    <row r="172" spans="1:11" ht="13.5" customHeight="1">
      <c r="A172" s="184">
        <f t="shared" si="14"/>
      </c>
      <c r="B172" s="219"/>
      <c r="C172" s="219"/>
      <c r="D172" s="220"/>
      <c r="H172" s="1">
        <f t="shared" si="10"/>
      </c>
      <c r="I172" s="1">
        <f t="shared" si="11"/>
      </c>
      <c r="J172" s="2">
        <f t="shared" si="12"/>
      </c>
      <c r="K172" s="2">
        <f t="shared" si="13"/>
      </c>
    </row>
    <row r="173" spans="1:11" ht="13.5" customHeight="1">
      <c r="A173" s="184">
        <f t="shared" si="14"/>
      </c>
      <c r="B173" s="219"/>
      <c r="C173" s="219"/>
      <c r="D173" s="220"/>
      <c r="H173" s="1">
        <f t="shared" si="10"/>
      </c>
      <c r="I173" s="1">
        <f t="shared" si="11"/>
      </c>
      <c r="J173" s="2">
        <f t="shared" si="12"/>
      </c>
      <c r="K173" s="2">
        <f t="shared" si="13"/>
      </c>
    </row>
    <row r="174" spans="1:11" ht="13.5" customHeight="1">
      <c r="A174" s="184">
        <f t="shared" si="14"/>
      </c>
      <c r="B174" s="219"/>
      <c r="C174" s="219"/>
      <c r="D174" s="220"/>
      <c r="H174" s="1">
        <f t="shared" si="10"/>
      </c>
      <c r="I174" s="1">
        <f t="shared" si="11"/>
      </c>
      <c r="J174" s="2">
        <f t="shared" si="12"/>
      </c>
      <c r="K174" s="2">
        <f t="shared" si="13"/>
      </c>
    </row>
    <row r="175" spans="1:11" ht="13.5" customHeight="1">
      <c r="A175" s="184">
        <f t="shared" si="14"/>
      </c>
      <c r="B175" s="219"/>
      <c r="C175" s="219"/>
      <c r="D175" s="220"/>
      <c r="H175" s="1">
        <f t="shared" si="10"/>
      </c>
      <c r="I175" s="1">
        <f t="shared" si="11"/>
      </c>
      <c r="J175" s="2">
        <f t="shared" si="12"/>
      </c>
      <c r="K175" s="2">
        <f t="shared" si="13"/>
      </c>
    </row>
    <row r="176" spans="1:11" ht="13.5" customHeight="1">
      <c r="A176" s="184">
        <f t="shared" si="14"/>
      </c>
      <c r="B176" s="219"/>
      <c r="C176" s="219"/>
      <c r="D176" s="220"/>
      <c r="H176" s="1">
        <f t="shared" si="10"/>
      </c>
      <c r="I176" s="1">
        <f t="shared" si="11"/>
      </c>
      <c r="J176" s="2">
        <f t="shared" si="12"/>
      </c>
      <c r="K176" s="2">
        <f t="shared" si="13"/>
      </c>
    </row>
    <row r="177" spans="1:11" ht="13.5" customHeight="1">
      <c r="A177" s="184">
        <f t="shared" si="14"/>
      </c>
      <c r="B177" s="219"/>
      <c r="C177" s="219"/>
      <c r="D177" s="220"/>
      <c r="H177" s="1">
        <f t="shared" si="10"/>
      </c>
      <c r="I177" s="1">
        <f t="shared" si="11"/>
      </c>
      <c r="J177" s="2">
        <f t="shared" si="12"/>
      </c>
      <c r="K177" s="2">
        <f t="shared" si="13"/>
      </c>
    </row>
    <row r="178" spans="1:11" ht="13.5" customHeight="1">
      <c r="A178" s="184">
        <f t="shared" si="14"/>
      </c>
      <c r="B178" s="219"/>
      <c r="C178" s="219"/>
      <c r="D178" s="220"/>
      <c r="H178" s="1">
        <f t="shared" si="10"/>
      </c>
      <c r="I178" s="1">
        <f t="shared" si="11"/>
      </c>
      <c r="J178" s="2">
        <f t="shared" si="12"/>
      </c>
      <c r="K178" s="2">
        <f t="shared" si="13"/>
      </c>
    </row>
    <row r="179" spans="1:11" ht="13.5" customHeight="1">
      <c r="A179" s="184">
        <f t="shared" si="14"/>
      </c>
      <c r="B179" s="219"/>
      <c r="C179" s="219"/>
      <c r="D179" s="220"/>
      <c r="H179" s="1">
        <f t="shared" si="10"/>
      </c>
      <c r="I179" s="1">
        <f t="shared" si="11"/>
      </c>
      <c r="J179" s="2">
        <f t="shared" si="12"/>
      </c>
      <c r="K179" s="2">
        <f t="shared" si="13"/>
      </c>
    </row>
    <row r="180" spans="1:11" ht="13.5" customHeight="1">
      <c r="A180" s="184">
        <f t="shared" si="14"/>
      </c>
      <c r="B180" s="219"/>
      <c r="C180" s="219"/>
      <c r="D180" s="220"/>
      <c r="H180" s="1">
        <f t="shared" si="10"/>
      </c>
      <c r="I180" s="1">
        <f t="shared" si="11"/>
      </c>
      <c r="J180" s="2">
        <f t="shared" si="12"/>
      </c>
      <c r="K180" s="2">
        <f t="shared" si="13"/>
      </c>
    </row>
    <row r="181" spans="1:11" ht="13.5" customHeight="1">
      <c r="A181" s="184">
        <f t="shared" si="14"/>
      </c>
      <c r="B181" s="219"/>
      <c r="C181" s="219"/>
      <c r="D181" s="220"/>
      <c r="H181" s="1">
        <f t="shared" si="10"/>
      </c>
      <c r="I181" s="1">
        <f t="shared" si="11"/>
      </c>
      <c r="J181" s="2">
        <f t="shared" si="12"/>
      </c>
      <c r="K181" s="2">
        <f t="shared" si="13"/>
      </c>
    </row>
    <row r="182" spans="1:11" ht="13.5" customHeight="1">
      <c r="A182" s="184">
        <f t="shared" si="14"/>
      </c>
      <c r="B182" s="219"/>
      <c r="C182" s="219"/>
      <c r="D182" s="220"/>
      <c r="H182" s="1">
        <f t="shared" si="10"/>
      </c>
      <c r="I182" s="1">
        <f t="shared" si="11"/>
      </c>
      <c r="J182" s="2">
        <f t="shared" si="12"/>
      </c>
      <c r="K182" s="2">
        <f t="shared" si="13"/>
      </c>
    </row>
    <row r="183" spans="1:11" ht="13.5" customHeight="1">
      <c r="A183" s="184">
        <f t="shared" si="14"/>
      </c>
      <c r="B183" s="219"/>
      <c r="C183" s="219"/>
      <c r="D183" s="220"/>
      <c r="H183" s="1">
        <f t="shared" si="10"/>
      </c>
      <c r="I183" s="1">
        <f t="shared" si="11"/>
      </c>
      <c r="J183" s="2">
        <f t="shared" si="12"/>
      </c>
      <c r="K183" s="2">
        <f t="shared" si="13"/>
      </c>
    </row>
    <row r="184" spans="1:11" ht="13.5" customHeight="1">
      <c r="A184" s="184">
        <f t="shared" si="14"/>
      </c>
      <c r="B184" s="219"/>
      <c r="C184" s="219"/>
      <c r="D184" s="220"/>
      <c r="H184" s="1">
        <f t="shared" si="10"/>
      </c>
      <c r="I184" s="1">
        <f t="shared" si="11"/>
      </c>
      <c r="J184" s="2">
        <f t="shared" si="12"/>
      </c>
      <c r="K184" s="2">
        <f t="shared" si="13"/>
      </c>
    </row>
    <row r="185" spans="1:11" ht="13.5" customHeight="1">
      <c r="A185" s="184">
        <f t="shared" si="14"/>
      </c>
      <c r="B185" s="219"/>
      <c r="C185" s="219"/>
      <c r="D185" s="220"/>
      <c r="H185" s="1">
        <f t="shared" si="10"/>
      </c>
      <c r="I185" s="1">
        <f t="shared" si="11"/>
      </c>
      <c r="J185" s="2">
        <f t="shared" si="12"/>
      </c>
      <c r="K185" s="2">
        <f t="shared" si="13"/>
      </c>
    </row>
    <row r="186" spans="1:11" ht="13.5" customHeight="1">
      <c r="A186" s="184">
        <f t="shared" si="14"/>
      </c>
      <c r="B186" s="219"/>
      <c r="C186" s="219"/>
      <c r="D186" s="220"/>
      <c r="H186" s="1">
        <f t="shared" si="10"/>
      </c>
      <c r="I186" s="1">
        <f t="shared" si="11"/>
      </c>
      <c r="J186" s="2">
        <f t="shared" si="12"/>
      </c>
      <c r="K186" s="2">
        <f t="shared" si="13"/>
      </c>
    </row>
    <row r="187" spans="1:11" ht="13.5" customHeight="1">
      <c r="A187" s="184">
        <f t="shared" si="14"/>
      </c>
      <c r="B187" s="219"/>
      <c r="C187" s="219"/>
      <c r="D187" s="220"/>
      <c r="H187" s="1">
        <f t="shared" si="10"/>
      </c>
      <c r="I187" s="1">
        <f t="shared" si="11"/>
      </c>
      <c r="J187" s="2">
        <f t="shared" si="12"/>
      </c>
      <c r="K187" s="2">
        <f t="shared" si="13"/>
      </c>
    </row>
    <row r="188" spans="1:11" ht="13.5" customHeight="1">
      <c r="A188" s="184">
        <f t="shared" si="14"/>
      </c>
      <c r="B188" s="219"/>
      <c r="C188" s="219"/>
      <c r="D188" s="220"/>
      <c r="H188" s="1">
        <f t="shared" si="10"/>
      </c>
      <c r="I188" s="1">
        <f t="shared" si="11"/>
      </c>
      <c r="J188" s="2">
        <f t="shared" si="12"/>
      </c>
      <c r="K188" s="2">
        <f t="shared" si="13"/>
      </c>
    </row>
    <row r="189" spans="1:11" ht="13.5" customHeight="1">
      <c r="A189" s="184">
        <f t="shared" si="14"/>
      </c>
      <c r="B189" s="219"/>
      <c r="C189" s="219"/>
      <c r="D189" s="220"/>
      <c r="H189" s="1">
        <f t="shared" si="10"/>
      </c>
      <c r="I189" s="1">
        <f t="shared" si="11"/>
      </c>
      <c r="J189" s="2">
        <f t="shared" si="12"/>
      </c>
      <c r="K189" s="2">
        <f t="shared" si="13"/>
      </c>
    </row>
    <row r="190" spans="1:11" ht="13.5" customHeight="1">
      <c r="A190" s="184">
        <f t="shared" si="14"/>
      </c>
      <c r="B190" s="219"/>
      <c r="C190" s="219"/>
      <c r="D190" s="220"/>
      <c r="H190" s="1">
        <f t="shared" si="10"/>
      </c>
      <c r="I190" s="1">
        <f t="shared" si="11"/>
      </c>
      <c r="J190" s="2">
        <f t="shared" si="12"/>
      </c>
      <c r="K190" s="2">
        <f t="shared" si="13"/>
      </c>
    </row>
    <row r="191" spans="1:11" ht="13.5" customHeight="1">
      <c r="A191" s="184">
        <f t="shared" si="14"/>
      </c>
      <c r="B191" s="219"/>
      <c r="C191" s="219"/>
      <c r="D191" s="220"/>
      <c r="H191" s="1">
        <f t="shared" si="10"/>
      </c>
      <c r="I191" s="1">
        <f t="shared" si="11"/>
      </c>
      <c r="J191" s="2">
        <f t="shared" si="12"/>
      </c>
      <c r="K191" s="2">
        <f t="shared" si="13"/>
      </c>
    </row>
    <row r="192" spans="1:11" ht="13.5" customHeight="1">
      <c r="A192" s="184">
        <f t="shared" si="14"/>
      </c>
      <c r="B192" s="219"/>
      <c r="C192" s="219"/>
      <c r="D192" s="220"/>
      <c r="H192" s="1">
        <f t="shared" si="10"/>
      </c>
      <c r="I192" s="1">
        <f t="shared" si="11"/>
      </c>
      <c r="J192" s="2">
        <f t="shared" si="12"/>
      </c>
      <c r="K192" s="2">
        <f t="shared" si="13"/>
      </c>
    </row>
    <row r="193" spans="1:11" ht="13.5" customHeight="1">
      <c r="A193" s="184">
        <f t="shared" si="14"/>
      </c>
      <c r="B193" s="219"/>
      <c r="C193" s="219"/>
      <c r="D193" s="220"/>
      <c r="H193" s="1">
        <f t="shared" si="10"/>
      </c>
      <c r="I193" s="1">
        <f t="shared" si="11"/>
      </c>
      <c r="J193" s="2">
        <f t="shared" si="12"/>
      </c>
      <c r="K193" s="2">
        <f t="shared" si="13"/>
      </c>
    </row>
    <row r="194" spans="1:11" ht="13.5" customHeight="1">
      <c r="A194" s="184">
        <f t="shared" si="14"/>
      </c>
      <c r="B194" s="219"/>
      <c r="C194" s="219"/>
      <c r="D194" s="220"/>
      <c r="H194" s="1">
        <f t="shared" si="10"/>
      </c>
      <c r="I194" s="1">
        <f t="shared" si="11"/>
      </c>
      <c r="J194" s="2">
        <f t="shared" si="12"/>
      </c>
      <c r="K194" s="2">
        <f t="shared" si="13"/>
      </c>
    </row>
    <row r="195" spans="1:11" ht="13.5" customHeight="1">
      <c r="A195" s="184">
        <f t="shared" si="14"/>
      </c>
      <c r="B195" s="219"/>
      <c r="C195" s="219"/>
      <c r="D195" s="220"/>
      <c r="H195" s="1">
        <f t="shared" si="10"/>
      </c>
      <c r="I195" s="1">
        <f t="shared" si="11"/>
      </c>
      <c r="J195" s="2">
        <f t="shared" si="12"/>
      </c>
      <c r="K195" s="2">
        <f t="shared" si="13"/>
      </c>
    </row>
    <row r="196" spans="1:11" ht="13.5" customHeight="1">
      <c r="A196" s="184">
        <f t="shared" si="14"/>
      </c>
      <c r="B196" s="219"/>
      <c r="C196" s="219"/>
      <c r="D196" s="220"/>
      <c r="H196" s="1">
        <f t="shared" si="10"/>
      </c>
      <c r="I196" s="1">
        <f t="shared" si="11"/>
      </c>
      <c r="J196" s="2">
        <f t="shared" si="12"/>
      </c>
      <c r="K196" s="2">
        <f t="shared" si="13"/>
      </c>
    </row>
    <row r="197" spans="1:11" ht="13.5" customHeight="1">
      <c r="A197" s="184">
        <f t="shared" si="14"/>
      </c>
      <c r="B197" s="219"/>
      <c r="C197" s="219"/>
      <c r="D197" s="220"/>
      <c r="H197" s="1">
        <f t="shared" si="10"/>
      </c>
      <c r="I197" s="1">
        <f t="shared" si="11"/>
      </c>
      <c r="J197" s="2">
        <f t="shared" si="12"/>
      </c>
      <c r="K197" s="2">
        <f t="shared" si="13"/>
      </c>
    </row>
    <row r="198" spans="1:11" ht="13.5" customHeight="1">
      <c r="A198" s="184">
        <f t="shared" si="14"/>
      </c>
      <c r="B198" s="219"/>
      <c r="C198" s="219"/>
      <c r="D198" s="220"/>
      <c r="H198" s="1">
        <f t="shared" si="10"/>
      </c>
      <c r="I198" s="1">
        <f t="shared" si="11"/>
      </c>
      <c r="J198" s="2">
        <f t="shared" si="12"/>
      </c>
      <c r="K198" s="2">
        <f t="shared" si="13"/>
      </c>
    </row>
    <row r="199" spans="1:11" ht="13.5" customHeight="1">
      <c r="A199" s="184">
        <f t="shared" si="14"/>
      </c>
      <c r="B199" s="219"/>
      <c r="C199" s="219"/>
      <c r="D199" s="220"/>
      <c r="H199" s="1">
        <f t="shared" si="10"/>
      </c>
      <c r="I199" s="1">
        <f t="shared" si="11"/>
      </c>
      <c r="J199" s="2">
        <f t="shared" si="12"/>
      </c>
      <c r="K199" s="2">
        <f t="shared" si="13"/>
      </c>
    </row>
    <row r="200" spans="1:11" ht="13.5" customHeight="1">
      <c r="A200" s="184">
        <f t="shared" si="14"/>
      </c>
      <c r="B200" s="219"/>
      <c r="C200" s="219"/>
      <c r="D200" s="220"/>
      <c r="H200" s="1">
        <f t="shared" si="10"/>
      </c>
      <c r="I200" s="1">
        <f t="shared" si="11"/>
      </c>
      <c r="J200" s="2">
        <f t="shared" si="12"/>
      </c>
      <c r="K200" s="2">
        <f t="shared" si="13"/>
      </c>
    </row>
    <row r="201" spans="1:11" ht="13.5" customHeight="1">
      <c r="A201" s="184">
        <f t="shared" si="14"/>
      </c>
      <c r="B201" s="219"/>
      <c r="C201" s="219"/>
      <c r="D201" s="220"/>
      <c r="H201" s="1">
        <f t="shared" si="10"/>
      </c>
      <c r="I201" s="1">
        <f t="shared" si="11"/>
      </c>
      <c r="J201" s="2">
        <f t="shared" si="12"/>
      </c>
      <c r="K201" s="2">
        <f t="shared" si="13"/>
      </c>
    </row>
    <row r="202" spans="1:11" ht="13.5" customHeight="1">
      <c r="A202" s="184">
        <f t="shared" si="14"/>
      </c>
      <c r="B202" s="219"/>
      <c r="C202" s="219"/>
      <c r="D202" s="220"/>
      <c r="H202" s="1">
        <f t="shared" si="10"/>
      </c>
      <c r="I202" s="1">
        <f t="shared" si="11"/>
      </c>
      <c r="J202" s="2">
        <f t="shared" si="12"/>
      </c>
      <c r="K202" s="2">
        <f t="shared" si="13"/>
      </c>
    </row>
    <row r="203" spans="1:11" ht="13.5" customHeight="1">
      <c r="A203" s="184">
        <f t="shared" si="14"/>
      </c>
      <c r="B203" s="219"/>
      <c r="C203" s="219"/>
      <c r="D203" s="220"/>
      <c r="H203" s="1">
        <f t="shared" si="10"/>
      </c>
      <c r="I203" s="1">
        <f t="shared" si="11"/>
      </c>
      <c r="J203" s="2">
        <f t="shared" si="12"/>
      </c>
      <c r="K203" s="2">
        <f t="shared" si="13"/>
      </c>
    </row>
    <row r="204" spans="1:11" ht="13.5" customHeight="1">
      <c r="A204" s="184">
        <f t="shared" si="14"/>
      </c>
      <c r="B204" s="219"/>
      <c r="C204" s="219"/>
      <c r="D204" s="220"/>
      <c r="H204" s="1">
        <f t="shared" si="10"/>
      </c>
      <c r="I204" s="1">
        <f t="shared" si="11"/>
      </c>
      <c r="J204" s="2">
        <f t="shared" si="12"/>
      </c>
      <c r="K204" s="2">
        <f t="shared" si="13"/>
      </c>
    </row>
    <row r="205" spans="1:11" ht="13.5" customHeight="1">
      <c r="A205" s="184">
        <f t="shared" si="14"/>
      </c>
      <c r="B205" s="219"/>
      <c r="C205" s="219"/>
      <c r="D205" s="220"/>
      <c r="H205" s="1">
        <f t="shared" si="10"/>
      </c>
      <c r="I205" s="1">
        <f t="shared" si="11"/>
      </c>
      <c r="J205" s="2">
        <f t="shared" si="12"/>
      </c>
      <c r="K205" s="2">
        <f t="shared" si="13"/>
      </c>
    </row>
    <row r="206" spans="1:11" ht="13.5" customHeight="1">
      <c r="A206" s="184">
        <f t="shared" si="14"/>
      </c>
      <c r="B206" s="219"/>
      <c r="C206" s="219"/>
      <c r="D206" s="220"/>
      <c r="H206" s="1">
        <f t="shared" si="10"/>
      </c>
      <c r="I206" s="1">
        <f t="shared" si="11"/>
      </c>
      <c r="J206" s="2">
        <f t="shared" si="12"/>
      </c>
      <c r="K206" s="2">
        <f t="shared" si="13"/>
      </c>
    </row>
    <row r="207" spans="1:11" ht="13.5" customHeight="1">
      <c r="A207" s="184">
        <f t="shared" si="14"/>
      </c>
      <c r="B207" s="219"/>
      <c r="C207" s="219"/>
      <c r="D207" s="220"/>
      <c r="H207" s="1">
        <f t="shared" si="10"/>
      </c>
      <c r="I207" s="1">
        <f t="shared" si="11"/>
      </c>
      <c r="J207" s="2">
        <f t="shared" si="12"/>
      </c>
      <c r="K207" s="2">
        <f t="shared" si="13"/>
      </c>
    </row>
    <row r="208" spans="1:11" ht="13.5" customHeight="1">
      <c r="A208" s="184">
        <f t="shared" si="14"/>
      </c>
      <c r="B208" s="219"/>
      <c r="C208" s="219"/>
      <c r="D208" s="220"/>
      <c r="H208" s="1">
        <f t="shared" si="10"/>
      </c>
      <c r="I208" s="1">
        <f t="shared" si="11"/>
      </c>
      <c r="J208" s="2">
        <f t="shared" si="12"/>
      </c>
      <c r="K208" s="2">
        <f t="shared" si="13"/>
      </c>
    </row>
    <row r="209" spans="1:11" ht="13.5" customHeight="1">
      <c r="A209" s="184">
        <f t="shared" si="14"/>
      </c>
      <c r="B209" s="219"/>
      <c r="C209" s="219"/>
      <c r="D209" s="220"/>
      <c r="H209" s="1">
        <f aca="true" t="shared" si="15" ref="H209:H215">IF(B209&lt;&gt;"",CONCATENATE(B209," ",C209),"")</f>
      </c>
      <c r="I209" s="1">
        <f aca="true" t="shared" si="16" ref="I209:I215">IF(B209&lt;&gt;"",B209,"")</f>
      </c>
      <c r="J209" s="2">
        <f aca="true" t="shared" si="17" ref="J209:J215">IF(B209&lt;&gt;"",C209,"")</f>
      </c>
      <c r="K209" s="2">
        <f aca="true" t="shared" si="18" ref="K209:K215">IF(C209&lt;&gt;"",D209,"")</f>
      </c>
    </row>
    <row r="210" spans="1:11" ht="13.5" customHeight="1">
      <c r="A210" s="184">
        <f aca="true" t="shared" si="19" ref="A210:A215">IF(B210&lt;&gt;"",A209+1,"")</f>
      </c>
      <c r="B210" s="219"/>
      <c r="C210" s="219"/>
      <c r="D210" s="220"/>
      <c r="H210" s="1">
        <f t="shared" si="15"/>
      </c>
      <c r="I210" s="1">
        <f t="shared" si="16"/>
      </c>
      <c r="J210" s="2">
        <f t="shared" si="17"/>
      </c>
      <c r="K210" s="2">
        <f t="shared" si="18"/>
      </c>
    </row>
    <row r="211" spans="1:11" ht="13.5" customHeight="1">
      <c r="A211" s="184">
        <f t="shared" si="19"/>
      </c>
      <c r="B211" s="219"/>
      <c r="C211" s="219"/>
      <c r="D211" s="220"/>
      <c r="H211" s="1">
        <f t="shared" si="15"/>
      </c>
      <c r="I211" s="1">
        <f t="shared" si="16"/>
      </c>
      <c r="J211" s="2">
        <f t="shared" si="17"/>
      </c>
      <c r="K211" s="2">
        <f t="shared" si="18"/>
      </c>
    </row>
    <row r="212" spans="1:11" ht="13.5" customHeight="1">
      <c r="A212" s="184">
        <f t="shared" si="19"/>
      </c>
      <c r="B212" s="219"/>
      <c r="C212" s="219"/>
      <c r="D212" s="220"/>
      <c r="H212" s="1">
        <f t="shared" si="15"/>
      </c>
      <c r="I212" s="1">
        <f t="shared" si="16"/>
      </c>
      <c r="J212" s="2">
        <f t="shared" si="17"/>
      </c>
      <c r="K212" s="2">
        <f t="shared" si="18"/>
      </c>
    </row>
    <row r="213" spans="1:11" ht="13.5" customHeight="1">
      <c r="A213" s="184">
        <f t="shared" si="19"/>
      </c>
      <c r="B213" s="219"/>
      <c r="C213" s="219"/>
      <c r="D213" s="220"/>
      <c r="H213" s="1">
        <f t="shared" si="15"/>
      </c>
      <c r="I213" s="1">
        <f t="shared" si="16"/>
      </c>
      <c r="J213" s="2">
        <f t="shared" si="17"/>
      </c>
      <c r="K213" s="2">
        <f t="shared" si="18"/>
      </c>
    </row>
    <row r="214" spans="1:11" ht="13.5" customHeight="1">
      <c r="A214" s="184">
        <f t="shared" si="19"/>
      </c>
      <c r="B214" s="219"/>
      <c r="C214" s="219"/>
      <c r="D214" s="220"/>
      <c r="H214" s="1">
        <f t="shared" si="15"/>
      </c>
      <c r="I214" s="1">
        <f t="shared" si="16"/>
      </c>
      <c r="J214" s="2">
        <f t="shared" si="17"/>
      </c>
      <c r="K214" s="2">
        <f t="shared" si="18"/>
      </c>
    </row>
    <row r="215" spans="1:11" ht="13.5" customHeight="1">
      <c r="A215" s="184">
        <f t="shared" si="19"/>
      </c>
      <c r="B215" s="219"/>
      <c r="C215" s="219"/>
      <c r="D215" s="220"/>
      <c r="H215" s="1">
        <f t="shared" si="15"/>
      </c>
      <c r="I215" s="1">
        <f t="shared" si="16"/>
      </c>
      <c r="J215" s="2">
        <f t="shared" si="17"/>
      </c>
      <c r="K215" s="2">
        <f t="shared" si="18"/>
      </c>
    </row>
  </sheetData>
  <sheetProtection password="CF99" sheet="1" objects="1" scenarios="1"/>
  <mergeCells count="6">
    <mergeCell ref="A2:B2"/>
    <mergeCell ref="B4:D4"/>
    <mergeCell ref="B6:D6"/>
    <mergeCell ref="B10:D10"/>
    <mergeCell ref="B12:D12"/>
    <mergeCell ref="B8:D8"/>
  </mergeCells>
  <dataValidations count="2">
    <dataValidation type="list" allowBlank="1" showInputMessage="1" showErrorMessage="1" sqref="B12:D12">
      <formula1>$H$1:$H$10</formula1>
    </dataValidation>
    <dataValidation type="date" allowBlank="1" showInputMessage="1" showErrorMessage="1" sqref="D50:D215">
      <formula1>1</formula1>
      <formula2>73051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E1" sqref="E1:E23"/>
    </sheetView>
  </sheetViews>
  <sheetFormatPr defaultColWidth="11.421875" defaultRowHeight="12.75"/>
  <cols>
    <col min="1" max="1" width="52.00390625" style="10" customWidth="1"/>
    <col min="2" max="2" width="2.7109375" style="10" customWidth="1"/>
    <col min="3" max="3" width="27.140625" style="10" bestFit="1" customWidth="1"/>
    <col min="4" max="4" width="1.421875" style="10" customWidth="1"/>
    <col min="5" max="5" width="58.00390625" style="10" customWidth="1"/>
    <col min="6" max="16384" width="11.421875" style="10" customWidth="1"/>
  </cols>
  <sheetData>
    <row r="1" spans="1:8" ht="17.25" customHeight="1" thickBot="1">
      <c r="A1" s="276" t="s">
        <v>55</v>
      </c>
      <c r="B1" s="277"/>
      <c r="C1" s="278"/>
      <c r="D1" s="9"/>
      <c r="E1" s="15" t="s">
        <v>4</v>
      </c>
      <c r="F1" s="9"/>
      <c r="G1" s="9"/>
      <c r="H1" s="9"/>
    </row>
    <row r="2" spans="1:10" s="12" customFormat="1" ht="17.25" customHeight="1">
      <c r="A2" s="11" t="s">
        <v>26</v>
      </c>
      <c r="C2" s="13" t="s">
        <v>26</v>
      </c>
      <c r="D2" s="14"/>
      <c r="E2" s="15" t="s">
        <v>5</v>
      </c>
      <c r="F2" s="14"/>
      <c r="G2" s="14"/>
      <c r="H2" s="14"/>
      <c r="I2" s="14"/>
      <c r="J2" s="14"/>
    </row>
    <row r="3" spans="1:10" s="12" customFormat="1" ht="17.25" customHeight="1">
      <c r="A3" s="16" t="s">
        <v>4</v>
      </c>
      <c r="C3" s="17" t="s">
        <v>27</v>
      </c>
      <c r="D3" s="14"/>
      <c r="E3" s="15" t="s">
        <v>6</v>
      </c>
      <c r="F3" s="14"/>
      <c r="G3" s="14"/>
      <c r="H3" s="14"/>
      <c r="I3" s="14"/>
      <c r="J3" s="14"/>
    </row>
    <row r="4" spans="1:10" s="12" customFormat="1" ht="17.25" customHeight="1">
      <c r="A4" s="16" t="s">
        <v>5</v>
      </c>
      <c r="C4" s="17" t="s">
        <v>28</v>
      </c>
      <c r="D4" s="14"/>
      <c r="E4" s="16" t="s">
        <v>7</v>
      </c>
      <c r="F4" s="14"/>
      <c r="G4" s="14"/>
      <c r="H4" s="14"/>
      <c r="I4" s="14"/>
      <c r="J4" s="14"/>
    </row>
    <row r="5" spans="1:10" s="12" customFormat="1" ht="17.25" customHeight="1">
      <c r="A5" s="16" t="s">
        <v>6</v>
      </c>
      <c r="C5" s="17" t="s">
        <v>29</v>
      </c>
      <c r="D5" s="14"/>
      <c r="E5" s="20" t="s">
        <v>8</v>
      </c>
      <c r="F5" s="14"/>
      <c r="G5" s="14"/>
      <c r="H5" s="14"/>
      <c r="I5" s="14"/>
      <c r="J5" s="14"/>
    </row>
    <row r="6" spans="1:10" s="12" customFormat="1" ht="17.25" customHeight="1">
      <c r="A6" s="18" t="s">
        <v>27</v>
      </c>
      <c r="C6" s="16" t="s">
        <v>30</v>
      </c>
      <c r="D6" s="19"/>
      <c r="E6" s="16" t="s">
        <v>9</v>
      </c>
      <c r="F6" s="19"/>
      <c r="G6" s="19"/>
      <c r="H6" s="19"/>
      <c r="I6" s="19"/>
      <c r="J6" s="19"/>
    </row>
    <row r="7" spans="1:10" s="12" customFormat="1" ht="17.25" customHeight="1">
      <c r="A7" s="16" t="s">
        <v>7</v>
      </c>
      <c r="C7" s="16" t="s">
        <v>31</v>
      </c>
      <c r="D7" s="19"/>
      <c r="E7" s="16" t="s">
        <v>10</v>
      </c>
      <c r="F7" s="19"/>
      <c r="G7" s="19"/>
      <c r="H7" s="19"/>
      <c r="I7" s="19"/>
      <c r="J7" s="19"/>
    </row>
    <row r="8" spans="1:5" s="12" customFormat="1" ht="17.25" customHeight="1">
      <c r="A8" s="20" t="s">
        <v>8</v>
      </c>
      <c r="E8" s="16" t="s">
        <v>11</v>
      </c>
    </row>
    <row r="9" spans="1:5" s="12" customFormat="1" ht="17.25" customHeight="1">
      <c r="A9" s="16" t="s">
        <v>9</v>
      </c>
      <c r="E9" s="15" t="s">
        <v>12</v>
      </c>
    </row>
    <row r="10" spans="1:5" s="12" customFormat="1" ht="17.25" customHeight="1">
      <c r="A10" s="16" t="s">
        <v>10</v>
      </c>
      <c r="E10" s="15" t="s">
        <v>13</v>
      </c>
    </row>
    <row r="11" spans="1:5" s="12" customFormat="1" ht="17.25" customHeight="1">
      <c r="A11" s="16" t="s">
        <v>11</v>
      </c>
      <c r="E11" s="15" t="s">
        <v>14</v>
      </c>
    </row>
    <row r="12" spans="1:5" s="12" customFormat="1" ht="17.25" customHeight="1">
      <c r="A12" s="18" t="s">
        <v>28</v>
      </c>
      <c r="E12" s="16" t="s">
        <v>15</v>
      </c>
    </row>
    <row r="13" spans="1:5" s="12" customFormat="1" ht="17.25" customHeight="1">
      <c r="A13" s="16" t="s">
        <v>12</v>
      </c>
      <c r="E13" s="16" t="s">
        <v>16</v>
      </c>
    </row>
    <row r="14" spans="1:5" s="12" customFormat="1" ht="17.25" customHeight="1">
      <c r="A14" s="16" t="s">
        <v>13</v>
      </c>
      <c r="E14" s="16" t="s">
        <v>17</v>
      </c>
    </row>
    <row r="15" spans="1:5" s="12" customFormat="1" ht="17.25" customHeight="1">
      <c r="A15" s="16" t="s">
        <v>14</v>
      </c>
      <c r="E15" s="16" t="s">
        <v>18</v>
      </c>
    </row>
    <row r="16" spans="1:5" s="12" customFormat="1" ht="17.25" customHeight="1">
      <c r="A16" s="18" t="s">
        <v>29</v>
      </c>
      <c r="E16" s="16" t="s">
        <v>6</v>
      </c>
    </row>
    <row r="17" spans="1:5" s="12" customFormat="1" ht="17.25" customHeight="1">
      <c r="A17" s="16" t="s">
        <v>15</v>
      </c>
      <c r="E17" s="15" t="s">
        <v>19</v>
      </c>
    </row>
    <row r="18" spans="1:5" s="12" customFormat="1" ht="17.25" customHeight="1">
      <c r="A18" s="16" t="s">
        <v>16</v>
      </c>
      <c r="E18" s="15" t="s">
        <v>20</v>
      </c>
    </row>
    <row r="19" spans="1:5" s="12" customFormat="1" ht="17.25" customHeight="1">
      <c r="A19" s="16" t="s">
        <v>17</v>
      </c>
      <c r="E19" s="15" t="s">
        <v>21</v>
      </c>
    </row>
    <row r="20" spans="1:5" s="12" customFormat="1" ht="17.25" customHeight="1">
      <c r="A20" s="16" t="s">
        <v>18</v>
      </c>
      <c r="E20" s="15" t="s">
        <v>22</v>
      </c>
    </row>
    <row r="21" spans="1:5" s="12" customFormat="1" ht="17.25" customHeight="1">
      <c r="A21" s="16" t="s">
        <v>6</v>
      </c>
      <c r="E21" s="16" t="s">
        <v>23</v>
      </c>
    </row>
    <row r="22" spans="1:5" s="12" customFormat="1" ht="17.25" customHeight="1">
      <c r="A22" s="18" t="s">
        <v>30</v>
      </c>
      <c r="E22" s="16" t="s">
        <v>24</v>
      </c>
    </row>
    <row r="23" spans="1:5" s="12" customFormat="1" ht="17.25" customHeight="1">
      <c r="A23" s="16" t="s">
        <v>19</v>
      </c>
      <c r="E23" s="16" t="s">
        <v>25</v>
      </c>
    </row>
    <row r="24" s="12" customFormat="1" ht="17.25" customHeight="1">
      <c r="A24" s="16" t="s">
        <v>20</v>
      </c>
    </row>
    <row r="25" s="12" customFormat="1" ht="17.25" customHeight="1">
      <c r="A25" s="16" t="s">
        <v>21</v>
      </c>
    </row>
    <row r="26" s="12" customFormat="1" ht="17.25" customHeight="1">
      <c r="A26" s="16" t="s">
        <v>22</v>
      </c>
    </row>
    <row r="27" s="12" customFormat="1" ht="17.25" customHeight="1">
      <c r="A27" s="18" t="s">
        <v>31</v>
      </c>
    </row>
    <row r="28" s="12" customFormat="1" ht="17.25" customHeight="1">
      <c r="A28" s="16" t="s">
        <v>23</v>
      </c>
    </row>
    <row r="29" s="12" customFormat="1" ht="17.25" customHeight="1">
      <c r="A29" s="16" t="s">
        <v>24</v>
      </c>
    </row>
    <row r="30" s="12" customFormat="1" ht="17.25" customHeight="1">
      <c r="A30" s="16" t="s">
        <v>25</v>
      </c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4">
      <selection activeCell="A2" sqref="A2:A24"/>
    </sheetView>
  </sheetViews>
  <sheetFormatPr defaultColWidth="11.421875" defaultRowHeight="12.75"/>
  <cols>
    <col min="1" max="1" width="48.8515625" style="21" customWidth="1"/>
    <col min="2" max="2" width="1.421875" style="21" customWidth="1"/>
    <col min="3" max="3" width="29.140625" style="21" bestFit="1" customWidth="1"/>
    <col min="4" max="4" width="0.85546875" style="21" customWidth="1"/>
    <col min="5" max="5" width="50.421875" style="21" customWidth="1"/>
    <col min="6" max="16384" width="11.421875" style="21" customWidth="1"/>
  </cols>
  <sheetData>
    <row r="1" spans="1:7" ht="16.5" customHeight="1" thickBot="1">
      <c r="A1" s="276" t="s">
        <v>57</v>
      </c>
      <c r="B1" s="277"/>
      <c r="C1" s="278"/>
      <c r="D1" s="23"/>
      <c r="E1" s="16" t="s">
        <v>33</v>
      </c>
      <c r="F1" s="19"/>
      <c r="G1" s="19"/>
    </row>
    <row r="2" spans="1:7" s="24" customFormat="1" ht="17.25" customHeight="1">
      <c r="A2" s="11" t="s">
        <v>32</v>
      </c>
      <c r="B2" s="19"/>
      <c r="C2" s="13" t="s">
        <v>32</v>
      </c>
      <c r="D2" s="19"/>
      <c r="E2" s="16" t="s">
        <v>34</v>
      </c>
      <c r="F2" s="19"/>
      <c r="G2" s="19"/>
    </row>
    <row r="3" spans="1:7" s="24" customFormat="1" ht="17.25" customHeight="1">
      <c r="A3" s="16" t="s">
        <v>33</v>
      </c>
      <c r="B3" s="19"/>
      <c r="C3" s="13" t="s">
        <v>41</v>
      </c>
      <c r="D3" s="19"/>
      <c r="E3" s="16" t="s">
        <v>35</v>
      </c>
      <c r="F3" s="19"/>
      <c r="G3" s="19"/>
    </row>
    <row r="4" spans="1:7" s="24" customFormat="1" ht="17.25" customHeight="1">
      <c r="A4" s="16" t="s">
        <v>34</v>
      </c>
      <c r="B4" s="19"/>
      <c r="C4" s="13" t="s">
        <v>48</v>
      </c>
      <c r="D4" s="19"/>
      <c r="E4" s="16" t="s">
        <v>36</v>
      </c>
      <c r="F4" s="19"/>
      <c r="G4" s="19"/>
    </row>
    <row r="5" spans="1:7" s="24" customFormat="1" ht="17.25" customHeight="1">
      <c r="A5" s="16" t="s">
        <v>35</v>
      </c>
      <c r="B5" s="19"/>
      <c r="C5" s="13" t="s">
        <v>52</v>
      </c>
      <c r="D5" s="19"/>
      <c r="E5" s="16" t="s">
        <v>37</v>
      </c>
      <c r="F5" s="19"/>
      <c r="G5" s="19"/>
    </row>
    <row r="6" spans="1:7" s="24" customFormat="1" ht="17.25" customHeight="1">
      <c r="A6" s="16" t="s">
        <v>36</v>
      </c>
      <c r="B6" s="19"/>
      <c r="C6" s="19"/>
      <c r="D6" s="19"/>
      <c r="E6" s="16" t="s">
        <v>38</v>
      </c>
      <c r="F6" s="19"/>
      <c r="G6" s="19"/>
    </row>
    <row r="7" spans="1:7" s="24" customFormat="1" ht="17.25" customHeight="1">
      <c r="A7" s="16" t="s">
        <v>37</v>
      </c>
      <c r="B7" s="19"/>
      <c r="C7" s="19"/>
      <c r="D7" s="19"/>
      <c r="E7" s="16" t="s">
        <v>39</v>
      </c>
      <c r="F7" s="19"/>
      <c r="G7" s="19"/>
    </row>
    <row r="8" spans="1:7" s="24" customFormat="1" ht="17.25" customHeight="1">
      <c r="A8" s="16" t="s">
        <v>38</v>
      </c>
      <c r="B8" s="19"/>
      <c r="C8" s="19"/>
      <c r="D8" s="19"/>
      <c r="E8" s="16" t="s">
        <v>40</v>
      </c>
      <c r="F8" s="19"/>
      <c r="G8" s="19"/>
    </row>
    <row r="9" spans="1:7" s="24" customFormat="1" ht="17.25" customHeight="1">
      <c r="A9" s="16" t="s">
        <v>39</v>
      </c>
      <c r="B9" s="19"/>
      <c r="C9" s="19"/>
      <c r="D9" s="19"/>
      <c r="E9" s="15" t="s">
        <v>42</v>
      </c>
      <c r="F9" s="19"/>
      <c r="G9" s="19"/>
    </row>
    <row r="10" spans="1:7" s="24" customFormat="1" ht="17.25" customHeight="1">
      <c r="A10" s="16" t="s">
        <v>40</v>
      </c>
      <c r="B10" s="19"/>
      <c r="C10" s="19"/>
      <c r="D10" s="19"/>
      <c r="E10" s="25" t="s">
        <v>43</v>
      </c>
      <c r="F10" s="19"/>
      <c r="G10" s="19"/>
    </row>
    <row r="11" spans="1:7" s="24" customFormat="1" ht="17.25" customHeight="1">
      <c r="A11" s="11" t="s">
        <v>41</v>
      </c>
      <c r="B11" s="19"/>
      <c r="C11" s="19"/>
      <c r="D11" s="19"/>
      <c r="E11" s="15" t="s">
        <v>44</v>
      </c>
      <c r="F11" s="19"/>
      <c r="G11" s="19"/>
    </row>
    <row r="12" spans="1:7" s="24" customFormat="1" ht="17.25" customHeight="1">
      <c r="A12" s="16" t="s">
        <v>42</v>
      </c>
      <c r="B12" s="19"/>
      <c r="C12" s="19"/>
      <c r="D12" s="19"/>
      <c r="E12" s="15" t="s">
        <v>45</v>
      </c>
      <c r="F12" s="19"/>
      <c r="G12" s="19"/>
    </row>
    <row r="13" spans="1:7" s="24" customFormat="1" ht="17.25" customHeight="1">
      <c r="A13" s="20" t="s">
        <v>43</v>
      </c>
      <c r="B13" s="22"/>
      <c r="C13" s="22"/>
      <c r="D13" s="22"/>
      <c r="E13" s="15" t="s">
        <v>46</v>
      </c>
      <c r="F13" s="22"/>
      <c r="G13" s="22"/>
    </row>
    <row r="14" spans="1:7" s="24" customFormat="1" ht="17.25" customHeight="1">
      <c r="A14" s="16" t="s">
        <v>44</v>
      </c>
      <c r="B14" s="19"/>
      <c r="C14" s="19"/>
      <c r="D14" s="19"/>
      <c r="E14" s="15" t="s">
        <v>47</v>
      </c>
      <c r="F14" s="19"/>
      <c r="G14" s="19"/>
    </row>
    <row r="15" spans="1:7" s="24" customFormat="1" ht="17.25" customHeight="1">
      <c r="A15" s="16" t="s">
        <v>45</v>
      </c>
      <c r="B15" s="19"/>
      <c r="C15" s="19"/>
      <c r="D15" s="19"/>
      <c r="E15" s="16" t="s">
        <v>49</v>
      </c>
      <c r="F15" s="19"/>
      <c r="G15" s="19"/>
    </row>
    <row r="16" spans="1:7" s="24" customFormat="1" ht="17.25" customHeight="1">
      <c r="A16" s="16" t="s">
        <v>46</v>
      </c>
      <c r="B16" s="19"/>
      <c r="C16" s="19"/>
      <c r="D16" s="19"/>
      <c r="E16" s="16" t="s">
        <v>50</v>
      </c>
      <c r="F16" s="19"/>
      <c r="G16" s="19"/>
    </row>
    <row r="17" spans="1:7" s="24" customFormat="1" ht="17.25" customHeight="1">
      <c r="A17" s="16" t="s">
        <v>47</v>
      </c>
      <c r="B17" s="19"/>
      <c r="C17" s="19"/>
      <c r="D17" s="19"/>
      <c r="E17" s="16" t="s">
        <v>51</v>
      </c>
      <c r="F17" s="19"/>
      <c r="G17" s="19"/>
    </row>
    <row r="18" spans="1:7" s="24" customFormat="1" ht="17.25" customHeight="1">
      <c r="A18" s="11" t="s">
        <v>48</v>
      </c>
      <c r="B18" s="19"/>
      <c r="C18" s="19"/>
      <c r="D18" s="19"/>
      <c r="E18" s="15" t="s">
        <v>53</v>
      </c>
      <c r="F18" s="19"/>
      <c r="G18" s="19"/>
    </row>
    <row r="19" spans="1:7" s="24" customFormat="1" ht="17.25" customHeight="1">
      <c r="A19" s="16" t="s">
        <v>49</v>
      </c>
      <c r="B19" s="19"/>
      <c r="C19" s="19"/>
      <c r="D19" s="19"/>
      <c r="E19" s="15" t="s">
        <v>54</v>
      </c>
      <c r="F19" s="19"/>
      <c r="G19" s="19"/>
    </row>
    <row r="20" spans="1:7" s="24" customFormat="1" ht="17.25" customHeight="1">
      <c r="A20" s="16" t="s">
        <v>50</v>
      </c>
      <c r="B20" s="19"/>
      <c r="C20" s="19"/>
      <c r="D20" s="19"/>
      <c r="E20" s="15" t="s">
        <v>54</v>
      </c>
      <c r="F20" s="19"/>
      <c r="G20" s="19"/>
    </row>
    <row r="21" spans="1:7" s="24" customFormat="1" ht="17.25" customHeight="1">
      <c r="A21" s="16" t="s">
        <v>51</v>
      </c>
      <c r="B21" s="19"/>
      <c r="C21" s="19"/>
      <c r="D21" s="19"/>
      <c r="E21" s="19"/>
      <c r="F21" s="19"/>
      <c r="G21" s="19"/>
    </row>
    <row r="22" spans="1:7" s="24" customFormat="1" ht="17.25" customHeight="1">
      <c r="A22" s="11" t="s">
        <v>52</v>
      </c>
      <c r="B22" s="19"/>
      <c r="C22" s="19"/>
      <c r="D22" s="19"/>
      <c r="E22" s="19"/>
      <c r="F22" s="19"/>
      <c r="G22" s="19"/>
    </row>
    <row r="23" spans="1:7" s="24" customFormat="1" ht="17.25" customHeight="1">
      <c r="A23" s="16" t="s">
        <v>53</v>
      </c>
      <c r="B23" s="19"/>
      <c r="C23" s="19"/>
      <c r="D23" s="19"/>
      <c r="E23" s="19"/>
      <c r="F23" s="19"/>
      <c r="G23" s="19"/>
    </row>
    <row r="24" spans="1:7" s="24" customFormat="1" ht="17.25" customHeight="1">
      <c r="A24" s="16" t="s">
        <v>54</v>
      </c>
      <c r="B24" s="19"/>
      <c r="C24" s="19"/>
      <c r="D24" s="19"/>
      <c r="E24" s="19"/>
      <c r="F24" s="19"/>
      <c r="G24" s="19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A2" sqref="A2:A24"/>
    </sheetView>
  </sheetViews>
  <sheetFormatPr defaultColWidth="11.421875" defaultRowHeight="12.75"/>
  <cols>
    <col min="1" max="1" width="54.8515625" style="21" customWidth="1"/>
    <col min="2" max="2" width="2.00390625" style="21" customWidth="1"/>
    <col min="3" max="3" width="30.8515625" style="21" customWidth="1"/>
    <col min="4" max="4" width="2.00390625" style="21" customWidth="1"/>
    <col min="5" max="5" width="47.421875" style="21" customWidth="1"/>
    <col min="6" max="16384" width="11.421875" style="21" customWidth="1"/>
  </cols>
  <sheetData>
    <row r="1" spans="1:6" ht="16.5" customHeight="1" thickBot="1">
      <c r="A1" s="276" t="s">
        <v>56</v>
      </c>
      <c r="B1" s="277"/>
      <c r="C1" s="278"/>
      <c r="D1" s="23"/>
      <c r="E1" s="15" t="s">
        <v>59</v>
      </c>
      <c r="F1" s="19"/>
    </row>
    <row r="2" spans="1:7" s="24" customFormat="1" ht="21" customHeight="1">
      <c r="A2" s="11" t="s">
        <v>58</v>
      </c>
      <c r="B2" s="31"/>
      <c r="C2" s="34" t="s">
        <v>58</v>
      </c>
      <c r="D2" s="31"/>
      <c r="E2" s="16" t="s">
        <v>60</v>
      </c>
      <c r="F2" s="31"/>
      <c r="G2" s="31"/>
    </row>
    <row r="3" spans="1:7" s="24" customFormat="1" ht="21" customHeight="1">
      <c r="A3" s="16" t="s">
        <v>59</v>
      </c>
      <c r="B3" s="32"/>
      <c r="C3" s="16" t="s">
        <v>63</v>
      </c>
      <c r="D3" s="32"/>
      <c r="E3" s="20" t="s">
        <v>61</v>
      </c>
      <c r="F3" s="32"/>
      <c r="G3" s="32"/>
    </row>
    <row r="4" spans="1:7" s="24" customFormat="1" ht="21" customHeight="1">
      <c r="A4" s="18" t="s">
        <v>63</v>
      </c>
      <c r="B4" s="31"/>
      <c r="C4" s="31"/>
      <c r="D4" s="31"/>
      <c r="E4" s="16" t="s">
        <v>62</v>
      </c>
      <c r="F4" s="31"/>
      <c r="G4" s="31"/>
    </row>
    <row r="5" spans="1:7" s="24" customFormat="1" ht="21" customHeight="1">
      <c r="A5" s="16" t="s">
        <v>60</v>
      </c>
      <c r="B5" s="32"/>
      <c r="C5" s="32"/>
      <c r="D5" s="32"/>
      <c r="F5" s="32"/>
      <c r="G5" s="32"/>
    </row>
    <row r="6" spans="1:7" s="24" customFormat="1" ht="21" customHeight="1">
      <c r="A6" s="20" t="s">
        <v>61</v>
      </c>
      <c r="B6" s="33"/>
      <c r="C6" s="33"/>
      <c r="D6" s="33"/>
      <c r="E6" s="33"/>
      <c r="F6" s="33"/>
      <c r="G6" s="33"/>
    </row>
    <row r="7" spans="1:7" s="24" customFormat="1" ht="21" customHeight="1">
      <c r="A7" s="16" t="s">
        <v>62</v>
      </c>
      <c r="B7" s="30"/>
      <c r="C7" s="30"/>
      <c r="D7" s="30"/>
      <c r="E7" s="30"/>
      <c r="F7" s="30"/>
      <c r="G7" s="30"/>
    </row>
    <row r="8" spans="1:6" s="26" customFormat="1" ht="17.25" customHeight="1">
      <c r="A8" s="19"/>
      <c r="B8" s="19"/>
      <c r="C8" s="19"/>
      <c r="D8" s="19"/>
      <c r="E8" s="19"/>
      <c r="F8" s="19"/>
    </row>
    <row r="9" spans="1:6" s="26" customFormat="1" ht="17.25" customHeight="1">
      <c r="A9" s="19"/>
      <c r="B9" s="19"/>
      <c r="C9" s="19"/>
      <c r="D9" s="19"/>
      <c r="E9" s="19"/>
      <c r="F9" s="19"/>
    </row>
    <row r="10" spans="1:6" s="26" customFormat="1" ht="17.25" customHeight="1">
      <c r="A10" s="19"/>
      <c r="B10" s="19"/>
      <c r="C10" s="19"/>
      <c r="D10" s="19"/>
      <c r="E10" s="19"/>
      <c r="F10" s="19"/>
    </row>
    <row r="11" spans="1:6" s="26" customFormat="1" ht="17.25" customHeight="1">
      <c r="A11" s="22"/>
      <c r="B11" s="22"/>
      <c r="C11" s="22"/>
      <c r="D11" s="19"/>
      <c r="E11" s="22"/>
      <c r="F11" s="22"/>
    </row>
    <row r="12" spans="1:6" s="26" customFormat="1" ht="17.25" customHeight="1">
      <c r="A12" s="19"/>
      <c r="B12" s="19"/>
      <c r="C12" s="19"/>
      <c r="D12" s="19"/>
      <c r="E12" s="19"/>
      <c r="F12" s="19"/>
    </row>
    <row r="13" spans="1:6" s="26" customFormat="1" ht="17.25" customHeight="1">
      <c r="A13" s="19"/>
      <c r="B13" s="19"/>
      <c r="C13" s="19"/>
      <c r="D13" s="19"/>
      <c r="E13" s="19"/>
      <c r="F13" s="19"/>
    </row>
    <row r="14" spans="1:6" s="26" customFormat="1" ht="17.25" customHeight="1">
      <c r="A14" s="19"/>
      <c r="B14" s="19"/>
      <c r="C14" s="19"/>
      <c r="D14" s="19"/>
      <c r="E14" s="19"/>
      <c r="F14" s="19"/>
    </row>
    <row r="15" spans="1:6" s="26" customFormat="1" ht="17.25" customHeight="1">
      <c r="A15" s="19"/>
      <c r="B15" s="19"/>
      <c r="C15" s="19"/>
      <c r="D15" s="19"/>
      <c r="E15" s="19"/>
      <c r="F15" s="19"/>
    </row>
    <row r="16" spans="1:6" s="26" customFormat="1" ht="17.25" customHeight="1">
      <c r="A16" s="19"/>
      <c r="B16" s="19"/>
      <c r="C16" s="19"/>
      <c r="D16" s="19"/>
      <c r="E16" s="19"/>
      <c r="F16" s="19"/>
    </row>
    <row r="17" spans="1:6" s="26" customFormat="1" ht="17.25" customHeight="1">
      <c r="A17" s="19"/>
      <c r="B17" s="19"/>
      <c r="C17" s="19"/>
      <c r="D17" s="19"/>
      <c r="E17" s="19"/>
      <c r="F17" s="19"/>
    </row>
    <row r="18" spans="1:6" s="26" customFormat="1" ht="17.25" customHeight="1">
      <c r="A18" s="19"/>
      <c r="B18" s="19"/>
      <c r="C18" s="19"/>
      <c r="D18" s="19"/>
      <c r="E18" s="19"/>
      <c r="F18" s="19"/>
    </row>
    <row r="19" spans="1:6" s="26" customFormat="1" ht="17.25" customHeight="1">
      <c r="A19" s="19"/>
      <c r="B19" s="19"/>
      <c r="C19" s="19"/>
      <c r="D19" s="19"/>
      <c r="E19" s="19"/>
      <c r="F19" s="19"/>
    </row>
    <row r="20" spans="1:11" s="26" customFormat="1" ht="17.25" customHeight="1">
      <c r="A20" s="19"/>
      <c r="B20" s="19"/>
      <c r="C20" s="19"/>
      <c r="D20" s="281"/>
      <c r="E20" s="281"/>
      <c r="F20" s="281"/>
      <c r="G20" s="281"/>
      <c r="H20" s="281"/>
      <c r="I20" s="281"/>
      <c r="J20" s="281"/>
      <c r="K20" s="281"/>
    </row>
    <row r="21" spans="1:11" s="26" customFormat="1" ht="17.25" customHeight="1">
      <c r="A21" s="19"/>
      <c r="B21" s="19"/>
      <c r="C21" s="19"/>
      <c r="D21" s="27"/>
      <c r="E21" s="279"/>
      <c r="F21" s="279"/>
      <c r="G21" s="279"/>
      <c r="H21" s="279"/>
      <c r="I21" s="279"/>
      <c r="J21" s="279"/>
      <c r="K21" s="279"/>
    </row>
    <row r="22" spans="1:11" s="26" customFormat="1" ht="17.25" customHeight="1">
      <c r="A22" s="19"/>
      <c r="B22" s="19"/>
      <c r="C22" s="19"/>
      <c r="D22" s="281"/>
      <c r="E22" s="281"/>
      <c r="F22" s="281"/>
      <c r="G22" s="281"/>
      <c r="H22" s="281"/>
      <c r="I22" s="281"/>
      <c r="J22" s="281"/>
      <c r="K22" s="281"/>
    </row>
    <row r="23" spans="4:11" s="28" customFormat="1" ht="12">
      <c r="D23" s="27"/>
      <c r="E23" s="279"/>
      <c r="F23" s="279"/>
      <c r="G23" s="279"/>
      <c r="H23" s="279"/>
      <c r="I23" s="279"/>
      <c r="J23" s="279"/>
      <c r="K23" s="279"/>
    </row>
    <row r="24" spans="4:11" s="28" customFormat="1" ht="12">
      <c r="D24" s="27"/>
      <c r="E24" s="280"/>
      <c r="F24" s="280"/>
      <c r="G24" s="280"/>
      <c r="H24" s="280"/>
      <c r="I24" s="280"/>
      <c r="J24" s="280"/>
      <c r="K24" s="280"/>
    </row>
    <row r="25" spans="4:11" s="28" customFormat="1" ht="12">
      <c r="D25" s="27"/>
      <c r="E25" s="279"/>
      <c r="F25" s="279"/>
      <c r="G25" s="279"/>
      <c r="H25" s="279"/>
      <c r="I25" s="279"/>
      <c r="J25" s="279"/>
      <c r="K25" s="279"/>
    </row>
  </sheetData>
  <sheetProtection/>
  <mergeCells count="7">
    <mergeCell ref="E23:K23"/>
    <mergeCell ref="E24:K24"/>
    <mergeCell ref="E25:K25"/>
    <mergeCell ref="A1:C1"/>
    <mergeCell ref="D20:K20"/>
    <mergeCell ref="E21:K21"/>
    <mergeCell ref="D22:K2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5"/>
  <sheetViews>
    <sheetView showGridLines="0" showRowColHeaders="0" zoomScale="90" zoomScaleNormal="90" zoomScalePageLayoutView="0" workbookViewId="0" topLeftCell="B1">
      <pane xSplit="1" ySplit="2" topLeftCell="C10" activePane="bottomRight" state="frozen"/>
      <selection pane="topLeft" activeCell="B10" sqref="B10:D10"/>
      <selection pane="topRight" activeCell="B10" sqref="B10:D10"/>
      <selection pane="bottomLeft" activeCell="B10" sqref="B10:D10"/>
      <selection pane="bottomRight" activeCell="C2" sqref="C2"/>
    </sheetView>
  </sheetViews>
  <sheetFormatPr defaultColWidth="11.421875" defaultRowHeight="12.75"/>
  <cols>
    <col min="1" max="1" width="5.140625" style="98" hidden="1" customWidth="1"/>
    <col min="2" max="2" width="48.7109375" style="100" customWidth="1"/>
    <col min="3" max="36" width="5.00390625" style="100" customWidth="1"/>
    <col min="37" max="37" width="5.57421875" style="100" customWidth="1"/>
    <col min="38" max="38" width="10.7109375" style="100" customWidth="1"/>
    <col min="39" max="39" width="11.421875" style="100" hidden="1" customWidth="1"/>
    <col min="40" max="16384" width="11.421875" style="100" customWidth="1"/>
  </cols>
  <sheetData>
    <row r="1" spans="1:39" ht="72.75" customHeight="1">
      <c r="A1" s="282" t="s">
        <v>65</v>
      </c>
      <c r="B1" s="283"/>
      <c r="C1" s="119">
        <f>IF(Liste!$B$16&lt;&gt;"",Liste!$H$16,"")</f>
      </c>
      <c r="D1" s="119">
        <f>IF(Liste!$B$16&lt;&gt;"",Liste!$H$17,"")</f>
      </c>
      <c r="E1" s="119">
        <f>IF(Liste!$B$16&lt;&gt;"",Liste!$H$18,"")</f>
      </c>
      <c r="F1" s="119">
        <f>IF(Liste!$B$16&lt;&gt;"",Liste!$H$19,"")</f>
      </c>
      <c r="G1" s="119">
        <f>IF(Liste!$B$16&lt;&gt;"",Liste!$H$20,"")</f>
      </c>
      <c r="H1" s="119">
        <f>IF(Liste!$B$16&lt;&gt;"",Liste!$H$21,"")</f>
      </c>
      <c r="I1" s="119">
        <f>IF(Liste!$B$16&lt;&gt;"",Liste!$H$22,"")</f>
      </c>
      <c r="J1" s="119">
        <f>IF(Liste!$B$16&lt;&gt;"",Liste!$H$23,"")</f>
      </c>
      <c r="K1" s="119">
        <f>IF(Liste!$B$16&lt;&gt;"",Liste!$H$24,"")</f>
      </c>
      <c r="L1" s="119">
        <f>IF(Liste!$B$16&lt;&gt;"",Liste!$H$25,"")</f>
      </c>
      <c r="M1" s="119">
        <f>IF(Liste!$B$16&lt;&gt;"",Liste!$H$26,"")</f>
      </c>
      <c r="N1" s="119">
        <f>IF(Liste!$B$16&lt;&gt;"",Liste!$H$27,"")</f>
      </c>
      <c r="O1" s="119">
        <f>IF(Liste!$B$16&lt;&gt;"",Liste!$H$28,"")</f>
      </c>
      <c r="P1" s="119">
        <f>IF(Liste!$B$16&lt;&gt;"",Liste!$H$29,"")</f>
      </c>
      <c r="Q1" s="119">
        <f>IF(Liste!$B$16&lt;&gt;"",Liste!$H$30,"")</f>
      </c>
      <c r="R1" s="119">
        <f>IF(Liste!$B$16&lt;&gt;"",Liste!$H$31,"")</f>
      </c>
      <c r="S1" s="119">
        <f>IF(Liste!$B$16&lt;&gt;"",Liste!$H$32,"")</f>
      </c>
      <c r="T1" s="119">
        <f>IF(Liste!$B$16&lt;&gt;"",Liste!$H$33,"")</f>
      </c>
      <c r="U1" s="119">
        <f>IF(Liste!$B$16&lt;&gt;"",Liste!$H$34,"")</f>
      </c>
      <c r="V1" s="119">
        <f>IF(Liste!$B$16&lt;&gt;"",Liste!$H$35,"")</f>
      </c>
      <c r="W1" s="119">
        <f>IF(Liste!$B$16&lt;&gt;"",Liste!$H$36,"")</f>
      </c>
      <c r="X1" s="119">
        <f>IF(Liste!$B$16&lt;&gt;"",Liste!$H$37,"")</f>
      </c>
      <c r="Y1" s="119">
        <f>IF(Liste!$B$16&lt;&gt;"",Liste!$H$38,"")</f>
      </c>
      <c r="Z1" s="119">
        <f>IF(Liste!$B$16&lt;&gt;"",Liste!$H$39,"")</f>
      </c>
      <c r="AA1" s="119">
        <f>IF(Liste!$B$16&lt;&gt;"",Liste!$H$40,"")</f>
      </c>
      <c r="AB1" s="119">
        <f>IF(Liste!$B$16&lt;&gt;"",Liste!$H$41,"")</f>
      </c>
      <c r="AC1" s="119">
        <f>IF(Liste!$B$16&lt;&gt;"",Liste!$H$42,"")</f>
      </c>
      <c r="AD1" s="119">
        <f>IF(Liste!$B$16&lt;&gt;"",Liste!$H$43,"")</f>
      </c>
      <c r="AE1" s="119">
        <f>IF(Liste!$B$16&lt;&gt;"",Liste!$H$44,"")</f>
      </c>
      <c r="AF1" s="119">
        <f>IF(Liste!$B$16&lt;&gt;"",Liste!$H$45,"")</f>
      </c>
      <c r="AG1" s="119">
        <f>IF(Liste!$B$16&lt;&gt;"",Liste!$H$46,"")</f>
      </c>
      <c r="AH1" s="119">
        <f>IF(Liste!$B$16&lt;&gt;"",Liste!$H$47,"")</f>
      </c>
      <c r="AI1" s="119">
        <f>IF(Liste!$B$16&lt;&gt;"",Liste!$H$48,"")</f>
      </c>
      <c r="AJ1" s="262">
        <f>IF(Liste!$B$16&lt;&gt;"",Liste!$H$49,"")</f>
      </c>
      <c r="AK1" s="99"/>
      <c r="AM1" s="100" t="s">
        <v>182</v>
      </c>
    </row>
    <row r="2" spans="1:37" ht="66" customHeight="1">
      <c r="A2" s="177"/>
      <c r="B2" s="178" t="s">
        <v>184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260"/>
      <c r="AK2" s="99"/>
    </row>
    <row r="3" spans="1:39" s="102" customFormat="1" ht="18.75" customHeight="1">
      <c r="A3" s="125">
        <v>3</v>
      </c>
      <c r="B3" s="52" t="s">
        <v>66</v>
      </c>
      <c r="C3" s="101">
        <f>COUNTA(C4:C6)/$A3</f>
        <v>0</v>
      </c>
      <c r="D3" s="101">
        <f>COUNTA(D4:D6)/$A3</f>
        <v>0</v>
      </c>
      <c r="E3" s="101">
        <f aca="true" t="shared" si="0" ref="E3:AJ3">COUNTA(E4:E6)/$A3</f>
        <v>0</v>
      </c>
      <c r="F3" s="101">
        <f t="shared" si="0"/>
        <v>0</v>
      </c>
      <c r="G3" s="101">
        <f t="shared" si="0"/>
        <v>0</v>
      </c>
      <c r="H3" s="101">
        <f t="shared" si="0"/>
        <v>0</v>
      </c>
      <c r="I3" s="101">
        <f t="shared" si="0"/>
        <v>0</v>
      </c>
      <c r="J3" s="101">
        <f t="shared" si="0"/>
        <v>0</v>
      </c>
      <c r="K3" s="101">
        <f t="shared" si="0"/>
        <v>0</v>
      </c>
      <c r="L3" s="101">
        <f t="shared" si="0"/>
        <v>0</v>
      </c>
      <c r="M3" s="101">
        <f t="shared" si="0"/>
        <v>0</v>
      </c>
      <c r="N3" s="101">
        <f t="shared" si="0"/>
        <v>0</v>
      </c>
      <c r="O3" s="101">
        <f t="shared" si="0"/>
        <v>0</v>
      </c>
      <c r="P3" s="101">
        <f t="shared" si="0"/>
        <v>0</v>
      </c>
      <c r="Q3" s="101">
        <f t="shared" si="0"/>
        <v>0</v>
      </c>
      <c r="R3" s="101">
        <f t="shared" si="0"/>
        <v>0</v>
      </c>
      <c r="S3" s="101">
        <f t="shared" si="0"/>
        <v>0</v>
      </c>
      <c r="T3" s="101">
        <f t="shared" si="0"/>
        <v>0</v>
      </c>
      <c r="U3" s="101">
        <f t="shared" si="0"/>
        <v>0</v>
      </c>
      <c r="V3" s="101">
        <f t="shared" si="0"/>
        <v>0</v>
      </c>
      <c r="W3" s="101">
        <f t="shared" si="0"/>
        <v>0</v>
      </c>
      <c r="X3" s="101">
        <f t="shared" si="0"/>
        <v>0</v>
      </c>
      <c r="Y3" s="101">
        <f t="shared" si="0"/>
        <v>0</v>
      </c>
      <c r="Z3" s="101">
        <f t="shared" si="0"/>
        <v>0</v>
      </c>
      <c r="AA3" s="101">
        <f t="shared" si="0"/>
        <v>0</v>
      </c>
      <c r="AB3" s="101">
        <f t="shared" si="0"/>
        <v>0</v>
      </c>
      <c r="AC3" s="101">
        <f t="shared" si="0"/>
        <v>0</v>
      </c>
      <c r="AD3" s="101">
        <f t="shared" si="0"/>
        <v>0</v>
      </c>
      <c r="AE3" s="101">
        <f t="shared" si="0"/>
        <v>0</v>
      </c>
      <c r="AF3" s="101">
        <f t="shared" si="0"/>
        <v>0</v>
      </c>
      <c r="AG3" s="101">
        <f t="shared" si="0"/>
        <v>0</v>
      </c>
      <c r="AH3" s="101">
        <f t="shared" si="0"/>
        <v>0</v>
      </c>
      <c r="AI3" s="101">
        <f t="shared" si="0"/>
        <v>0</v>
      </c>
      <c r="AJ3" s="261">
        <f t="shared" si="0"/>
        <v>0</v>
      </c>
      <c r="AM3" s="102" t="s">
        <v>155</v>
      </c>
    </row>
    <row r="4" spans="1:36" s="102" customFormat="1" ht="24">
      <c r="A4" s="123" t="s">
        <v>72</v>
      </c>
      <c r="B4" s="29" t="s">
        <v>4</v>
      </c>
      <c r="C4" s="113"/>
      <c r="D4" s="114"/>
      <c r="E4" s="114"/>
      <c r="F4" s="114"/>
      <c r="G4" s="115"/>
      <c r="H4" s="114"/>
      <c r="I4" s="115"/>
      <c r="J4" s="115"/>
      <c r="K4" s="115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24"/>
    </row>
    <row r="5" spans="1:36" s="102" customFormat="1" ht="24">
      <c r="A5" s="123" t="s">
        <v>73</v>
      </c>
      <c r="B5" s="29" t="s">
        <v>5</v>
      </c>
      <c r="C5" s="113"/>
      <c r="D5" s="114"/>
      <c r="E5" s="114"/>
      <c r="F5" s="115"/>
      <c r="G5" s="115"/>
      <c r="H5" s="114"/>
      <c r="I5" s="115"/>
      <c r="J5" s="115"/>
      <c r="K5" s="115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24"/>
    </row>
    <row r="6" spans="1:39" s="102" customFormat="1" ht="18.75">
      <c r="A6" s="123" t="s">
        <v>74</v>
      </c>
      <c r="B6" s="29" t="s">
        <v>205</v>
      </c>
      <c r="C6" s="113"/>
      <c r="D6" s="114"/>
      <c r="E6" s="114"/>
      <c r="F6" s="117"/>
      <c r="G6" s="115"/>
      <c r="H6" s="115"/>
      <c r="I6" s="115"/>
      <c r="J6" s="115"/>
      <c r="K6" s="115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24"/>
      <c r="AM6" s="102" t="s">
        <v>155</v>
      </c>
    </row>
    <row r="7" spans="1:39" s="102" customFormat="1" ht="18.75" customHeight="1">
      <c r="A7" s="125">
        <v>5</v>
      </c>
      <c r="B7" s="52" t="s">
        <v>67</v>
      </c>
      <c r="C7" s="101">
        <f>COUNTA(C8:C12)/$A7</f>
        <v>0</v>
      </c>
      <c r="D7" s="101">
        <f aca="true" t="shared" si="1" ref="D7:AJ7">COUNTA(D8:D12)/$A7</f>
        <v>0</v>
      </c>
      <c r="E7" s="101">
        <f t="shared" si="1"/>
        <v>0</v>
      </c>
      <c r="F7" s="101">
        <f t="shared" si="1"/>
        <v>0</v>
      </c>
      <c r="G7" s="101">
        <f t="shared" si="1"/>
        <v>0</v>
      </c>
      <c r="H7" s="101">
        <f t="shared" si="1"/>
        <v>0</v>
      </c>
      <c r="I7" s="101">
        <f t="shared" si="1"/>
        <v>0</v>
      </c>
      <c r="J7" s="101">
        <f t="shared" si="1"/>
        <v>0</v>
      </c>
      <c r="K7" s="101">
        <f t="shared" si="1"/>
        <v>0</v>
      </c>
      <c r="L7" s="101">
        <f t="shared" si="1"/>
        <v>0</v>
      </c>
      <c r="M7" s="101">
        <f t="shared" si="1"/>
        <v>0</v>
      </c>
      <c r="N7" s="101">
        <f t="shared" si="1"/>
        <v>0</v>
      </c>
      <c r="O7" s="101">
        <f t="shared" si="1"/>
        <v>0</v>
      </c>
      <c r="P7" s="101">
        <f t="shared" si="1"/>
        <v>0</v>
      </c>
      <c r="Q7" s="101">
        <f t="shared" si="1"/>
        <v>0</v>
      </c>
      <c r="R7" s="101">
        <f t="shared" si="1"/>
        <v>0</v>
      </c>
      <c r="S7" s="101">
        <f t="shared" si="1"/>
        <v>0</v>
      </c>
      <c r="T7" s="101">
        <f t="shared" si="1"/>
        <v>0</v>
      </c>
      <c r="U7" s="101">
        <f t="shared" si="1"/>
        <v>0</v>
      </c>
      <c r="V7" s="101">
        <f t="shared" si="1"/>
        <v>0</v>
      </c>
      <c r="W7" s="101">
        <f t="shared" si="1"/>
        <v>0</v>
      </c>
      <c r="X7" s="101">
        <f t="shared" si="1"/>
        <v>0</v>
      </c>
      <c r="Y7" s="101">
        <f t="shared" si="1"/>
        <v>0</v>
      </c>
      <c r="Z7" s="101">
        <f t="shared" si="1"/>
        <v>0</v>
      </c>
      <c r="AA7" s="101">
        <f t="shared" si="1"/>
        <v>0</v>
      </c>
      <c r="AB7" s="101">
        <f t="shared" si="1"/>
        <v>0</v>
      </c>
      <c r="AC7" s="101">
        <f t="shared" si="1"/>
        <v>0</v>
      </c>
      <c r="AD7" s="101">
        <f t="shared" si="1"/>
        <v>0</v>
      </c>
      <c r="AE7" s="101">
        <f t="shared" si="1"/>
        <v>0</v>
      </c>
      <c r="AF7" s="101">
        <f t="shared" si="1"/>
        <v>0</v>
      </c>
      <c r="AG7" s="101">
        <f t="shared" si="1"/>
        <v>0</v>
      </c>
      <c r="AH7" s="101">
        <f t="shared" si="1"/>
        <v>0</v>
      </c>
      <c r="AI7" s="101">
        <f t="shared" si="1"/>
        <v>0</v>
      </c>
      <c r="AJ7" s="261">
        <f t="shared" si="1"/>
        <v>0</v>
      </c>
      <c r="AM7" s="102" t="s">
        <v>182</v>
      </c>
    </row>
    <row r="8" spans="1:36" s="102" customFormat="1" ht="24">
      <c r="A8" s="123" t="s">
        <v>103</v>
      </c>
      <c r="B8" s="29" t="s">
        <v>7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26"/>
    </row>
    <row r="9" spans="1:36" s="102" customFormat="1" ht="36">
      <c r="A9" s="123" t="s">
        <v>104</v>
      </c>
      <c r="B9" s="29" t="s">
        <v>8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26"/>
    </row>
    <row r="10" spans="1:36" s="102" customFormat="1" ht="18.75">
      <c r="A10" s="123" t="s">
        <v>105</v>
      </c>
      <c r="B10" s="29" t="s">
        <v>9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26"/>
    </row>
    <row r="11" spans="1:36" s="102" customFormat="1" ht="18.75">
      <c r="A11" s="123" t="s">
        <v>106</v>
      </c>
      <c r="B11" s="29" t="s">
        <v>10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26"/>
    </row>
    <row r="12" spans="1:36" s="102" customFormat="1" ht="36">
      <c r="A12" s="123" t="s">
        <v>107</v>
      </c>
      <c r="B12" s="29" t="s">
        <v>11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26"/>
    </row>
    <row r="13" spans="1:36" s="102" customFormat="1" ht="18.75" customHeight="1">
      <c r="A13" s="125">
        <v>3</v>
      </c>
      <c r="B13" s="52" t="s">
        <v>68</v>
      </c>
      <c r="C13" s="101">
        <f>COUNTA(C14:C16)/$A13</f>
        <v>0</v>
      </c>
      <c r="D13" s="101">
        <f aca="true" t="shared" si="2" ref="D13:AJ13">COUNTA(D14:D16)/$A13</f>
        <v>0</v>
      </c>
      <c r="E13" s="101">
        <f t="shared" si="2"/>
        <v>0</v>
      </c>
      <c r="F13" s="101">
        <f t="shared" si="2"/>
        <v>0</v>
      </c>
      <c r="G13" s="101">
        <f t="shared" si="2"/>
        <v>0</v>
      </c>
      <c r="H13" s="101">
        <f t="shared" si="2"/>
        <v>0</v>
      </c>
      <c r="I13" s="101">
        <f t="shared" si="2"/>
        <v>0</v>
      </c>
      <c r="J13" s="101">
        <f t="shared" si="2"/>
        <v>0</v>
      </c>
      <c r="K13" s="101">
        <f t="shared" si="2"/>
        <v>0</v>
      </c>
      <c r="L13" s="101">
        <f t="shared" si="2"/>
        <v>0</v>
      </c>
      <c r="M13" s="101">
        <f t="shared" si="2"/>
        <v>0</v>
      </c>
      <c r="N13" s="101">
        <f t="shared" si="2"/>
        <v>0</v>
      </c>
      <c r="O13" s="101">
        <f t="shared" si="2"/>
        <v>0</v>
      </c>
      <c r="P13" s="101">
        <f t="shared" si="2"/>
        <v>0</v>
      </c>
      <c r="Q13" s="101">
        <f t="shared" si="2"/>
        <v>0</v>
      </c>
      <c r="R13" s="101">
        <f t="shared" si="2"/>
        <v>0</v>
      </c>
      <c r="S13" s="101">
        <f t="shared" si="2"/>
        <v>0</v>
      </c>
      <c r="T13" s="101">
        <f t="shared" si="2"/>
        <v>0</v>
      </c>
      <c r="U13" s="101">
        <f t="shared" si="2"/>
        <v>0</v>
      </c>
      <c r="V13" s="101">
        <f t="shared" si="2"/>
        <v>0</v>
      </c>
      <c r="W13" s="101">
        <f t="shared" si="2"/>
        <v>0</v>
      </c>
      <c r="X13" s="101">
        <f t="shared" si="2"/>
        <v>0</v>
      </c>
      <c r="Y13" s="101">
        <f t="shared" si="2"/>
        <v>0</v>
      </c>
      <c r="Z13" s="101">
        <f t="shared" si="2"/>
        <v>0</v>
      </c>
      <c r="AA13" s="101">
        <f t="shared" si="2"/>
        <v>0</v>
      </c>
      <c r="AB13" s="101">
        <f t="shared" si="2"/>
        <v>0</v>
      </c>
      <c r="AC13" s="101">
        <f t="shared" si="2"/>
        <v>0</v>
      </c>
      <c r="AD13" s="101">
        <f t="shared" si="2"/>
        <v>0</v>
      </c>
      <c r="AE13" s="101">
        <f t="shared" si="2"/>
        <v>0</v>
      </c>
      <c r="AF13" s="101">
        <f t="shared" si="2"/>
        <v>0</v>
      </c>
      <c r="AG13" s="101">
        <f t="shared" si="2"/>
        <v>0</v>
      </c>
      <c r="AH13" s="101">
        <f t="shared" si="2"/>
        <v>0</v>
      </c>
      <c r="AI13" s="101">
        <f t="shared" si="2"/>
        <v>0</v>
      </c>
      <c r="AJ13" s="261">
        <f t="shared" si="2"/>
        <v>0</v>
      </c>
    </row>
    <row r="14" spans="1:36" s="102" customFormat="1" ht="24">
      <c r="A14" s="123" t="s">
        <v>108</v>
      </c>
      <c r="B14" s="29" t="s">
        <v>12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26"/>
    </row>
    <row r="15" spans="1:36" s="102" customFormat="1" ht="18.75">
      <c r="A15" s="123" t="s">
        <v>109</v>
      </c>
      <c r="B15" s="29" t="s">
        <v>13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26"/>
    </row>
    <row r="16" spans="1:36" s="102" customFormat="1" ht="18.75">
      <c r="A16" s="123" t="s">
        <v>110</v>
      </c>
      <c r="B16" s="29" t="s">
        <v>14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26"/>
    </row>
    <row r="17" spans="1:36" s="102" customFormat="1" ht="18.75" customHeight="1">
      <c r="A17" s="125">
        <v>5</v>
      </c>
      <c r="B17" s="52" t="s">
        <v>69</v>
      </c>
      <c r="C17" s="101">
        <f>COUNTA(C18:C22)/$A17</f>
        <v>0</v>
      </c>
      <c r="D17" s="101">
        <f aca="true" t="shared" si="3" ref="D17:AJ17">COUNTA(D18:D22)/$A17</f>
        <v>0</v>
      </c>
      <c r="E17" s="101">
        <f t="shared" si="3"/>
        <v>0</v>
      </c>
      <c r="F17" s="101">
        <f t="shared" si="3"/>
        <v>0</v>
      </c>
      <c r="G17" s="101">
        <f t="shared" si="3"/>
        <v>0</v>
      </c>
      <c r="H17" s="101">
        <f t="shared" si="3"/>
        <v>0</v>
      </c>
      <c r="I17" s="101">
        <f t="shared" si="3"/>
        <v>0</v>
      </c>
      <c r="J17" s="101">
        <f t="shared" si="3"/>
        <v>0</v>
      </c>
      <c r="K17" s="101">
        <f t="shared" si="3"/>
        <v>0</v>
      </c>
      <c r="L17" s="101">
        <f t="shared" si="3"/>
        <v>0</v>
      </c>
      <c r="M17" s="101">
        <f t="shared" si="3"/>
        <v>0</v>
      </c>
      <c r="N17" s="101">
        <f t="shared" si="3"/>
        <v>0</v>
      </c>
      <c r="O17" s="101">
        <f t="shared" si="3"/>
        <v>0</v>
      </c>
      <c r="P17" s="101">
        <f t="shared" si="3"/>
        <v>0</v>
      </c>
      <c r="Q17" s="101">
        <f t="shared" si="3"/>
        <v>0</v>
      </c>
      <c r="R17" s="101">
        <f t="shared" si="3"/>
        <v>0</v>
      </c>
      <c r="S17" s="101">
        <f t="shared" si="3"/>
        <v>0</v>
      </c>
      <c r="T17" s="101">
        <f t="shared" si="3"/>
        <v>0</v>
      </c>
      <c r="U17" s="101">
        <f t="shared" si="3"/>
        <v>0</v>
      </c>
      <c r="V17" s="101">
        <f t="shared" si="3"/>
        <v>0</v>
      </c>
      <c r="W17" s="101">
        <f t="shared" si="3"/>
        <v>0</v>
      </c>
      <c r="X17" s="101">
        <f t="shared" si="3"/>
        <v>0</v>
      </c>
      <c r="Y17" s="101">
        <f t="shared" si="3"/>
        <v>0</v>
      </c>
      <c r="Z17" s="101">
        <f t="shared" si="3"/>
        <v>0</v>
      </c>
      <c r="AA17" s="101">
        <f t="shared" si="3"/>
        <v>0</v>
      </c>
      <c r="AB17" s="101">
        <f t="shared" si="3"/>
        <v>0</v>
      </c>
      <c r="AC17" s="101">
        <f t="shared" si="3"/>
        <v>0</v>
      </c>
      <c r="AD17" s="101">
        <f t="shared" si="3"/>
        <v>0</v>
      </c>
      <c r="AE17" s="101">
        <f t="shared" si="3"/>
        <v>0</v>
      </c>
      <c r="AF17" s="101">
        <f t="shared" si="3"/>
        <v>0</v>
      </c>
      <c r="AG17" s="101">
        <f t="shared" si="3"/>
        <v>0</v>
      </c>
      <c r="AH17" s="101">
        <f t="shared" si="3"/>
        <v>0</v>
      </c>
      <c r="AI17" s="101">
        <f t="shared" si="3"/>
        <v>0</v>
      </c>
      <c r="AJ17" s="261">
        <f t="shared" si="3"/>
        <v>0</v>
      </c>
    </row>
    <row r="18" spans="1:36" s="102" customFormat="1" ht="18.75">
      <c r="A18" s="123" t="s">
        <v>111</v>
      </c>
      <c r="B18" s="29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26"/>
    </row>
    <row r="19" spans="1:36" s="102" customFormat="1" ht="18.75">
      <c r="A19" s="123" t="s">
        <v>112</v>
      </c>
      <c r="B19" s="29" t="s">
        <v>16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26"/>
    </row>
    <row r="20" spans="1:36" s="102" customFormat="1" ht="18.75">
      <c r="A20" s="123" t="s">
        <v>113</v>
      </c>
      <c r="B20" s="29" t="s">
        <v>17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26"/>
    </row>
    <row r="21" spans="1:36" s="102" customFormat="1" ht="18.75">
      <c r="A21" s="123" t="s">
        <v>114</v>
      </c>
      <c r="B21" s="29" t="s">
        <v>18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26"/>
    </row>
    <row r="22" spans="1:36" s="102" customFormat="1" ht="18.75">
      <c r="A22" s="123" t="s">
        <v>115</v>
      </c>
      <c r="B22" s="29" t="s">
        <v>6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26"/>
    </row>
    <row r="23" spans="1:36" s="102" customFormat="1" ht="18.75" customHeight="1">
      <c r="A23" s="125">
        <v>4</v>
      </c>
      <c r="B23" s="52" t="s">
        <v>70</v>
      </c>
      <c r="C23" s="101">
        <f>COUNTA(C24:C27)/$A23</f>
        <v>0</v>
      </c>
      <c r="D23" s="101">
        <f aca="true" t="shared" si="4" ref="D23:AJ23">COUNTA(D24:D27)/$A23</f>
        <v>0</v>
      </c>
      <c r="E23" s="101">
        <f t="shared" si="4"/>
        <v>0</v>
      </c>
      <c r="F23" s="101">
        <f t="shared" si="4"/>
        <v>0</v>
      </c>
      <c r="G23" s="101">
        <f t="shared" si="4"/>
        <v>0</v>
      </c>
      <c r="H23" s="101">
        <f t="shared" si="4"/>
        <v>0</v>
      </c>
      <c r="I23" s="101">
        <f t="shared" si="4"/>
        <v>0</v>
      </c>
      <c r="J23" s="101">
        <f t="shared" si="4"/>
        <v>0</v>
      </c>
      <c r="K23" s="101">
        <f t="shared" si="4"/>
        <v>0</v>
      </c>
      <c r="L23" s="101">
        <f t="shared" si="4"/>
        <v>0</v>
      </c>
      <c r="M23" s="101">
        <f t="shared" si="4"/>
        <v>0</v>
      </c>
      <c r="N23" s="101">
        <f t="shared" si="4"/>
        <v>0</v>
      </c>
      <c r="O23" s="101">
        <f t="shared" si="4"/>
        <v>0</v>
      </c>
      <c r="P23" s="101">
        <f t="shared" si="4"/>
        <v>0</v>
      </c>
      <c r="Q23" s="101">
        <f t="shared" si="4"/>
        <v>0</v>
      </c>
      <c r="R23" s="101">
        <f t="shared" si="4"/>
        <v>0</v>
      </c>
      <c r="S23" s="101">
        <f t="shared" si="4"/>
        <v>0</v>
      </c>
      <c r="T23" s="101">
        <f t="shared" si="4"/>
        <v>0</v>
      </c>
      <c r="U23" s="101">
        <f t="shared" si="4"/>
        <v>0</v>
      </c>
      <c r="V23" s="101">
        <f t="shared" si="4"/>
        <v>0</v>
      </c>
      <c r="W23" s="101">
        <f t="shared" si="4"/>
        <v>0</v>
      </c>
      <c r="X23" s="101">
        <f t="shared" si="4"/>
        <v>0</v>
      </c>
      <c r="Y23" s="101">
        <f t="shared" si="4"/>
        <v>0</v>
      </c>
      <c r="Z23" s="101">
        <f t="shared" si="4"/>
        <v>0</v>
      </c>
      <c r="AA23" s="101">
        <f t="shared" si="4"/>
        <v>0</v>
      </c>
      <c r="AB23" s="101">
        <f t="shared" si="4"/>
        <v>0</v>
      </c>
      <c r="AC23" s="101">
        <f t="shared" si="4"/>
        <v>0</v>
      </c>
      <c r="AD23" s="101">
        <f t="shared" si="4"/>
        <v>0</v>
      </c>
      <c r="AE23" s="101">
        <f t="shared" si="4"/>
        <v>0</v>
      </c>
      <c r="AF23" s="101">
        <f t="shared" si="4"/>
        <v>0</v>
      </c>
      <c r="AG23" s="101">
        <f t="shared" si="4"/>
        <v>0</v>
      </c>
      <c r="AH23" s="101">
        <f t="shared" si="4"/>
        <v>0</v>
      </c>
      <c r="AI23" s="101">
        <f t="shared" si="4"/>
        <v>0</v>
      </c>
      <c r="AJ23" s="261">
        <f t="shared" si="4"/>
        <v>0</v>
      </c>
    </row>
    <row r="24" spans="1:36" s="102" customFormat="1" ht="24">
      <c r="A24" s="123" t="s">
        <v>116</v>
      </c>
      <c r="B24" s="29" t="s">
        <v>19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26"/>
    </row>
    <row r="25" spans="1:36" s="102" customFormat="1" ht="18.75">
      <c r="A25" s="123" t="s">
        <v>117</v>
      </c>
      <c r="B25" s="29" t="s">
        <v>20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26"/>
    </row>
    <row r="26" spans="1:36" s="102" customFormat="1" ht="48">
      <c r="A26" s="123" t="s">
        <v>118</v>
      </c>
      <c r="B26" s="29" t="s">
        <v>21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26"/>
    </row>
    <row r="27" spans="1:36" s="102" customFormat="1" ht="18.75">
      <c r="A27" s="123" t="s">
        <v>119</v>
      </c>
      <c r="B27" s="29" t="s">
        <v>22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26"/>
    </row>
    <row r="28" spans="1:36" s="102" customFormat="1" ht="18.75" customHeight="1">
      <c r="A28" s="125">
        <v>3</v>
      </c>
      <c r="B28" s="52" t="s">
        <v>71</v>
      </c>
      <c r="C28" s="101">
        <f>COUNTA(C29:C31)/$A28</f>
        <v>0</v>
      </c>
      <c r="D28" s="101">
        <f>COUNTA(D29:D31)/$A28</f>
        <v>0</v>
      </c>
      <c r="E28" s="101">
        <f aca="true" t="shared" si="5" ref="E28:AJ28">COUNTA(E29:E31)/$A28</f>
        <v>0</v>
      </c>
      <c r="F28" s="101">
        <f t="shared" si="5"/>
        <v>0</v>
      </c>
      <c r="G28" s="101">
        <f t="shared" si="5"/>
        <v>0</v>
      </c>
      <c r="H28" s="101">
        <f t="shared" si="5"/>
        <v>0</v>
      </c>
      <c r="I28" s="101">
        <f t="shared" si="5"/>
        <v>0</v>
      </c>
      <c r="J28" s="101">
        <f t="shared" si="5"/>
        <v>0</v>
      </c>
      <c r="K28" s="101">
        <f t="shared" si="5"/>
        <v>0</v>
      </c>
      <c r="L28" s="101">
        <f t="shared" si="5"/>
        <v>0</v>
      </c>
      <c r="M28" s="101">
        <f t="shared" si="5"/>
        <v>0</v>
      </c>
      <c r="N28" s="101">
        <f t="shared" si="5"/>
        <v>0</v>
      </c>
      <c r="O28" s="101">
        <f t="shared" si="5"/>
        <v>0</v>
      </c>
      <c r="P28" s="101">
        <f t="shared" si="5"/>
        <v>0</v>
      </c>
      <c r="Q28" s="101">
        <f t="shared" si="5"/>
        <v>0</v>
      </c>
      <c r="R28" s="101">
        <f t="shared" si="5"/>
        <v>0</v>
      </c>
      <c r="S28" s="101">
        <f t="shared" si="5"/>
        <v>0</v>
      </c>
      <c r="T28" s="101">
        <f t="shared" si="5"/>
        <v>0</v>
      </c>
      <c r="U28" s="101">
        <f t="shared" si="5"/>
        <v>0</v>
      </c>
      <c r="V28" s="101">
        <f t="shared" si="5"/>
        <v>0</v>
      </c>
      <c r="W28" s="101">
        <f t="shared" si="5"/>
        <v>0</v>
      </c>
      <c r="X28" s="101">
        <f t="shared" si="5"/>
        <v>0</v>
      </c>
      <c r="Y28" s="101">
        <f t="shared" si="5"/>
        <v>0</v>
      </c>
      <c r="Z28" s="101">
        <f t="shared" si="5"/>
        <v>0</v>
      </c>
      <c r="AA28" s="101">
        <f t="shared" si="5"/>
        <v>0</v>
      </c>
      <c r="AB28" s="101">
        <f t="shared" si="5"/>
        <v>0</v>
      </c>
      <c r="AC28" s="101">
        <f t="shared" si="5"/>
        <v>0</v>
      </c>
      <c r="AD28" s="101">
        <f t="shared" si="5"/>
        <v>0</v>
      </c>
      <c r="AE28" s="101">
        <f t="shared" si="5"/>
        <v>0</v>
      </c>
      <c r="AF28" s="101">
        <f t="shared" si="5"/>
        <v>0</v>
      </c>
      <c r="AG28" s="101">
        <f t="shared" si="5"/>
        <v>0</v>
      </c>
      <c r="AH28" s="101">
        <f t="shared" si="5"/>
        <v>0</v>
      </c>
      <c r="AI28" s="101">
        <f t="shared" si="5"/>
        <v>0</v>
      </c>
      <c r="AJ28" s="261">
        <f t="shared" si="5"/>
        <v>0</v>
      </c>
    </row>
    <row r="29" spans="1:36" s="102" customFormat="1" ht="24">
      <c r="A29" s="123" t="s">
        <v>120</v>
      </c>
      <c r="B29" s="29" t="s">
        <v>23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26"/>
    </row>
    <row r="30" spans="1:36" s="102" customFormat="1" ht="18.75">
      <c r="A30" s="123" t="s">
        <v>121</v>
      </c>
      <c r="B30" s="29" t="s">
        <v>24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26"/>
    </row>
    <row r="31" spans="1:36" s="102" customFormat="1" ht="22.5" customHeight="1" thickBot="1">
      <c r="A31" s="127" t="s">
        <v>122</v>
      </c>
      <c r="B31" s="135" t="s">
        <v>25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76"/>
    </row>
    <row r="32" spans="3:36" ht="22.5" customHeight="1" hidden="1">
      <c r="C32" s="134">
        <f>COUNTA(C4:C6)</f>
        <v>0</v>
      </c>
      <c r="D32" s="134">
        <f aca="true" t="shared" si="6" ref="D32:AJ32">COUNTA(D4:D6)</f>
        <v>0</v>
      </c>
      <c r="E32" s="134">
        <f t="shared" si="6"/>
        <v>0</v>
      </c>
      <c r="F32" s="134">
        <f t="shared" si="6"/>
        <v>0</v>
      </c>
      <c r="G32" s="134">
        <f t="shared" si="6"/>
        <v>0</v>
      </c>
      <c r="H32" s="134">
        <f t="shared" si="6"/>
        <v>0</v>
      </c>
      <c r="I32" s="134">
        <f t="shared" si="6"/>
        <v>0</v>
      </c>
      <c r="J32" s="134">
        <f t="shared" si="6"/>
        <v>0</v>
      </c>
      <c r="K32" s="134">
        <f t="shared" si="6"/>
        <v>0</v>
      </c>
      <c r="L32" s="134">
        <f t="shared" si="6"/>
        <v>0</v>
      </c>
      <c r="M32" s="134">
        <f t="shared" si="6"/>
        <v>0</v>
      </c>
      <c r="N32" s="134">
        <f t="shared" si="6"/>
        <v>0</v>
      </c>
      <c r="O32" s="134">
        <f t="shared" si="6"/>
        <v>0</v>
      </c>
      <c r="P32" s="134">
        <f t="shared" si="6"/>
        <v>0</v>
      </c>
      <c r="Q32" s="134">
        <f t="shared" si="6"/>
        <v>0</v>
      </c>
      <c r="R32" s="134">
        <f t="shared" si="6"/>
        <v>0</v>
      </c>
      <c r="S32" s="134">
        <f t="shared" si="6"/>
        <v>0</v>
      </c>
      <c r="T32" s="134">
        <f t="shared" si="6"/>
        <v>0</v>
      </c>
      <c r="U32" s="134">
        <f t="shared" si="6"/>
        <v>0</v>
      </c>
      <c r="V32" s="134">
        <f t="shared" si="6"/>
        <v>0</v>
      </c>
      <c r="W32" s="134">
        <f t="shared" si="6"/>
        <v>0</v>
      </c>
      <c r="X32" s="134">
        <f t="shared" si="6"/>
        <v>0</v>
      </c>
      <c r="Y32" s="134">
        <f t="shared" si="6"/>
        <v>0</v>
      </c>
      <c r="Z32" s="134">
        <f t="shared" si="6"/>
        <v>0</v>
      </c>
      <c r="AA32" s="134">
        <f t="shared" si="6"/>
        <v>0</v>
      </c>
      <c r="AB32" s="134">
        <f t="shared" si="6"/>
        <v>0</v>
      </c>
      <c r="AC32" s="134">
        <f t="shared" si="6"/>
        <v>0</v>
      </c>
      <c r="AD32" s="134">
        <f t="shared" si="6"/>
        <v>0</v>
      </c>
      <c r="AE32" s="134">
        <f t="shared" si="6"/>
        <v>0</v>
      </c>
      <c r="AF32" s="134">
        <f t="shared" si="6"/>
        <v>0</v>
      </c>
      <c r="AG32" s="134">
        <f t="shared" si="6"/>
        <v>0</v>
      </c>
      <c r="AH32" s="134">
        <f t="shared" si="6"/>
        <v>0</v>
      </c>
      <c r="AI32" s="134">
        <f t="shared" si="6"/>
        <v>0</v>
      </c>
      <c r="AJ32" s="134">
        <f t="shared" si="6"/>
        <v>0</v>
      </c>
    </row>
    <row r="33" spans="3:36" ht="22.5" customHeight="1" hidden="1">
      <c r="C33" s="131">
        <f>COUNTA(C8:C12)</f>
        <v>0</v>
      </c>
      <c r="D33" s="131">
        <f aca="true" t="shared" si="7" ref="D33:AJ33">COUNTA(D8:D12)</f>
        <v>0</v>
      </c>
      <c r="E33" s="131">
        <f t="shared" si="7"/>
        <v>0</v>
      </c>
      <c r="F33" s="131">
        <f t="shared" si="7"/>
        <v>0</v>
      </c>
      <c r="G33" s="131">
        <f t="shared" si="7"/>
        <v>0</v>
      </c>
      <c r="H33" s="131">
        <f t="shared" si="7"/>
        <v>0</v>
      </c>
      <c r="I33" s="131">
        <f t="shared" si="7"/>
        <v>0</v>
      </c>
      <c r="J33" s="131">
        <f t="shared" si="7"/>
        <v>0</v>
      </c>
      <c r="K33" s="131">
        <f t="shared" si="7"/>
        <v>0</v>
      </c>
      <c r="L33" s="131">
        <f t="shared" si="7"/>
        <v>0</v>
      </c>
      <c r="M33" s="131">
        <f t="shared" si="7"/>
        <v>0</v>
      </c>
      <c r="N33" s="131">
        <f t="shared" si="7"/>
        <v>0</v>
      </c>
      <c r="O33" s="131">
        <f t="shared" si="7"/>
        <v>0</v>
      </c>
      <c r="P33" s="131">
        <f t="shared" si="7"/>
        <v>0</v>
      </c>
      <c r="Q33" s="131">
        <f t="shared" si="7"/>
        <v>0</v>
      </c>
      <c r="R33" s="131">
        <f t="shared" si="7"/>
        <v>0</v>
      </c>
      <c r="S33" s="131">
        <f t="shared" si="7"/>
        <v>0</v>
      </c>
      <c r="T33" s="131">
        <f t="shared" si="7"/>
        <v>0</v>
      </c>
      <c r="U33" s="131">
        <f t="shared" si="7"/>
        <v>0</v>
      </c>
      <c r="V33" s="131">
        <f t="shared" si="7"/>
        <v>0</v>
      </c>
      <c r="W33" s="131">
        <f t="shared" si="7"/>
        <v>0</v>
      </c>
      <c r="X33" s="131">
        <f t="shared" si="7"/>
        <v>0</v>
      </c>
      <c r="Y33" s="131">
        <f t="shared" si="7"/>
        <v>0</v>
      </c>
      <c r="Z33" s="131">
        <f t="shared" si="7"/>
        <v>0</v>
      </c>
      <c r="AA33" s="131">
        <f t="shared" si="7"/>
        <v>0</v>
      </c>
      <c r="AB33" s="131">
        <f t="shared" si="7"/>
        <v>0</v>
      </c>
      <c r="AC33" s="131">
        <f t="shared" si="7"/>
        <v>0</v>
      </c>
      <c r="AD33" s="131">
        <f t="shared" si="7"/>
        <v>0</v>
      </c>
      <c r="AE33" s="131">
        <f t="shared" si="7"/>
        <v>0</v>
      </c>
      <c r="AF33" s="131">
        <f t="shared" si="7"/>
        <v>0</v>
      </c>
      <c r="AG33" s="131">
        <f t="shared" si="7"/>
        <v>0</v>
      </c>
      <c r="AH33" s="131">
        <f t="shared" si="7"/>
        <v>0</v>
      </c>
      <c r="AI33" s="131">
        <f t="shared" si="7"/>
        <v>0</v>
      </c>
      <c r="AJ33" s="131">
        <f t="shared" si="7"/>
        <v>0</v>
      </c>
    </row>
    <row r="34" spans="3:36" ht="22.5" customHeight="1" hidden="1">
      <c r="C34" s="131">
        <f>COUNTA(C14:C16)</f>
        <v>0</v>
      </c>
      <c r="D34" s="131">
        <f aca="true" t="shared" si="8" ref="D34:AJ34">COUNTA(D14:D16)</f>
        <v>0</v>
      </c>
      <c r="E34" s="131">
        <f t="shared" si="8"/>
        <v>0</v>
      </c>
      <c r="F34" s="131">
        <f t="shared" si="8"/>
        <v>0</v>
      </c>
      <c r="G34" s="131">
        <f t="shared" si="8"/>
        <v>0</v>
      </c>
      <c r="H34" s="131">
        <f t="shared" si="8"/>
        <v>0</v>
      </c>
      <c r="I34" s="131">
        <f t="shared" si="8"/>
        <v>0</v>
      </c>
      <c r="J34" s="131">
        <f t="shared" si="8"/>
        <v>0</v>
      </c>
      <c r="K34" s="131">
        <f t="shared" si="8"/>
        <v>0</v>
      </c>
      <c r="L34" s="131">
        <f t="shared" si="8"/>
        <v>0</v>
      </c>
      <c r="M34" s="131">
        <f t="shared" si="8"/>
        <v>0</v>
      </c>
      <c r="N34" s="131">
        <f t="shared" si="8"/>
        <v>0</v>
      </c>
      <c r="O34" s="131">
        <f t="shared" si="8"/>
        <v>0</v>
      </c>
      <c r="P34" s="131">
        <f t="shared" si="8"/>
        <v>0</v>
      </c>
      <c r="Q34" s="131">
        <f t="shared" si="8"/>
        <v>0</v>
      </c>
      <c r="R34" s="131">
        <f t="shared" si="8"/>
        <v>0</v>
      </c>
      <c r="S34" s="131">
        <f t="shared" si="8"/>
        <v>0</v>
      </c>
      <c r="T34" s="131">
        <f t="shared" si="8"/>
        <v>0</v>
      </c>
      <c r="U34" s="131">
        <f t="shared" si="8"/>
        <v>0</v>
      </c>
      <c r="V34" s="131">
        <f t="shared" si="8"/>
        <v>0</v>
      </c>
      <c r="W34" s="131">
        <f t="shared" si="8"/>
        <v>0</v>
      </c>
      <c r="X34" s="131">
        <f t="shared" si="8"/>
        <v>0</v>
      </c>
      <c r="Y34" s="131">
        <f t="shared" si="8"/>
        <v>0</v>
      </c>
      <c r="Z34" s="131">
        <f t="shared" si="8"/>
        <v>0</v>
      </c>
      <c r="AA34" s="131">
        <f t="shared" si="8"/>
        <v>0</v>
      </c>
      <c r="AB34" s="131">
        <f t="shared" si="8"/>
        <v>0</v>
      </c>
      <c r="AC34" s="131">
        <f t="shared" si="8"/>
        <v>0</v>
      </c>
      <c r="AD34" s="131">
        <f t="shared" si="8"/>
        <v>0</v>
      </c>
      <c r="AE34" s="131">
        <f t="shared" si="8"/>
        <v>0</v>
      </c>
      <c r="AF34" s="131">
        <f t="shared" si="8"/>
        <v>0</v>
      </c>
      <c r="AG34" s="131">
        <f t="shared" si="8"/>
        <v>0</v>
      </c>
      <c r="AH34" s="131">
        <f t="shared" si="8"/>
        <v>0</v>
      </c>
      <c r="AI34" s="131">
        <f t="shared" si="8"/>
        <v>0</v>
      </c>
      <c r="AJ34" s="131">
        <f t="shared" si="8"/>
        <v>0</v>
      </c>
    </row>
    <row r="35" spans="3:36" ht="22.5" customHeight="1" hidden="1">
      <c r="C35" s="131">
        <f>COUNTA(C18:C22)</f>
        <v>0</v>
      </c>
      <c r="D35" s="131">
        <f aca="true" t="shared" si="9" ref="D35:AJ35">COUNTA(D18:D22)</f>
        <v>0</v>
      </c>
      <c r="E35" s="131">
        <f t="shared" si="9"/>
        <v>0</v>
      </c>
      <c r="F35" s="131">
        <f t="shared" si="9"/>
        <v>0</v>
      </c>
      <c r="G35" s="131">
        <f t="shared" si="9"/>
        <v>0</v>
      </c>
      <c r="H35" s="131">
        <f t="shared" si="9"/>
        <v>0</v>
      </c>
      <c r="I35" s="131">
        <f t="shared" si="9"/>
        <v>0</v>
      </c>
      <c r="J35" s="131">
        <f t="shared" si="9"/>
        <v>0</v>
      </c>
      <c r="K35" s="131">
        <f t="shared" si="9"/>
        <v>0</v>
      </c>
      <c r="L35" s="131">
        <f t="shared" si="9"/>
        <v>0</v>
      </c>
      <c r="M35" s="131">
        <f t="shared" si="9"/>
        <v>0</v>
      </c>
      <c r="N35" s="131">
        <f t="shared" si="9"/>
        <v>0</v>
      </c>
      <c r="O35" s="131">
        <f t="shared" si="9"/>
        <v>0</v>
      </c>
      <c r="P35" s="131">
        <f t="shared" si="9"/>
        <v>0</v>
      </c>
      <c r="Q35" s="131">
        <f t="shared" si="9"/>
        <v>0</v>
      </c>
      <c r="R35" s="131">
        <f t="shared" si="9"/>
        <v>0</v>
      </c>
      <c r="S35" s="131">
        <f t="shared" si="9"/>
        <v>0</v>
      </c>
      <c r="T35" s="131">
        <f t="shared" si="9"/>
        <v>0</v>
      </c>
      <c r="U35" s="131">
        <f t="shared" si="9"/>
        <v>0</v>
      </c>
      <c r="V35" s="131">
        <f t="shared" si="9"/>
        <v>0</v>
      </c>
      <c r="W35" s="131">
        <f t="shared" si="9"/>
        <v>0</v>
      </c>
      <c r="X35" s="131">
        <f t="shared" si="9"/>
        <v>0</v>
      </c>
      <c r="Y35" s="131">
        <f t="shared" si="9"/>
        <v>0</v>
      </c>
      <c r="Z35" s="131">
        <f t="shared" si="9"/>
        <v>0</v>
      </c>
      <c r="AA35" s="131">
        <f t="shared" si="9"/>
        <v>0</v>
      </c>
      <c r="AB35" s="131">
        <f t="shared" si="9"/>
        <v>0</v>
      </c>
      <c r="AC35" s="131">
        <f t="shared" si="9"/>
        <v>0</v>
      </c>
      <c r="AD35" s="131">
        <f t="shared" si="9"/>
        <v>0</v>
      </c>
      <c r="AE35" s="131">
        <f t="shared" si="9"/>
        <v>0</v>
      </c>
      <c r="AF35" s="131">
        <f t="shared" si="9"/>
        <v>0</v>
      </c>
      <c r="AG35" s="131">
        <f t="shared" si="9"/>
        <v>0</v>
      </c>
      <c r="AH35" s="131">
        <f t="shared" si="9"/>
        <v>0</v>
      </c>
      <c r="AI35" s="131">
        <f t="shared" si="9"/>
        <v>0</v>
      </c>
      <c r="AJ35" s="131">
        <f t="shared" si="9"/>
        <v>0</v>
      </c>
    </row>
    <row r="36" spans="3:36" ht="22.5" customHeight="1" hidden="1">
      <c r="C36" s="131">
        <f>COUNTA(C24:C27)</f>
        <v>0</v>
      </c>
      <c r="D36" s="131">
        <f aca="true" t="shared" si="10" ref="D36:AJ36">COUNTA(D24:D27)</f>
        <v>0</v>
      </c>
      <c r="E36" s="131">
        <f t="shared" si="10"/>
        <v>0</v>
      </c>
      <c r="F36" s="131">
        <f t="shared" si="10"/>
        <v>0</v>
      </c>
      <c r="G36" s="131">
        <f t="shared" si="10"/>
        <v>0</v>
      </c>
      <c r="H36" s="131">
        <f t="shared" si="10"/>
        <v>0</v>
      </c>
      <c r="I36" s="131">
        <f t="shared" si="10"/>
        <v>0</v>
      </c>
      <c r="J36" s="131">
        <f t="shared" si="10"/>
        <v>0</v>
      </c>
      <c r="K36" s="131">
        <f t="shared" si="10"/>
        <v>0</v>
      </c>
      <c r="L36" s="131">
        <f t="shared" si="10"/>
        <v>0</v>
      </c>
      <c r="M36" s="131">
        <f t="shared" si="10"/>
        <v>0</v>
      </c>
      <c r="N36" s="131">
        <f t="shared" si="10"/>
        <v>0</v>
      </c>
      <c r="O36" s="131">
        <f t="shared" si="10"/>
        <v>0</v>
      </c>
      <c r="P36" s="131">
        <f t="shared" si="10"/>
        <v>0</v>
      </c>
      <c r="Q36" s="131">
        <f t="shared" si="10"/>
        <v>0</v>
      </c>
      <c r="R36" s="131">
        <f t="shared" si="10"/>
        <v>0</v>
      </c>
      <c r="S36" s="131">
        <f t="shared" si="10"/>
        <v>0</v>
      </c>
      <c r="T36" s="131">
        <f t="shared" si="10"/>
        <v>0</v>
      </c>
      <c r="U36" s="131">
        <f t="shared" si="10"/>
        <v>0</v>
      </c>
      <c r="V36" s="131">
        <f t="shared" si="10"/>
        <v>0</v>
      </c>
      <c r="W36" s="131">
        <f t="shared" si="10"/>
        <v>0</v>
      </c>
      <c r="X36" s="131">
        <f t="shared" si="10"/>
        <v>0</v>
      </c>
      <c r="Y36" s="131">
        <f t="shared" si="10"/>
        <v>0</v>
      </c>
      <c r="Z36" s="131">
        <f t="shared" si="10"/>
        <v>0</v>
      </c>
      <c r="AA36" s="131">
        <f t="shared" si="10"/>
        <v>0</v>
      </c>
      <c r="AB36" s="131">
        <f t="shared" si="10"/>
        <v>0</v>
      </c>
      <c r="AC36" s="131">
        <f t="shared" si="10"/>
        <v>0</v>
      </c>
      <c r="AD36" s="131">
        <f t="shared" si="10"/>
        <v>0</v>
      </c>
      <c r="AE36" s="131">
        <f t="shared" si="10"/>
        <v>0</v>
      </c>
      <c r="AF36" s="131">
        <f t="shared" si="10"/>
        <v>0</v>
      </c>
      <c r="AG36" s="131">
        <f t="shared" si="10"/>
        <v>0</v>
      </c>
      <c r="AH36" s="131">
        <f t="shared" si="10"/>
        <v>0</v>
      </c>
      <c r="AI36" s="131">
        <f t="shared" si="10"/>
        <v>0</v>
      </c>
      <c r="AJ36" s="131">
        <f t="shared" si="10"/>
        <v>0</v>
      </c>
    </row>
    <row r="37" spans="3:36" ht="22.5" customHeight="1" hidden="1">
      <c r="C37" s="131">
        <f>COUNTA(C29:C31)</f>
        <v>0</v>
      </c>
      <c r="D37" s="131">
        <f aca="true" t="shared" si="11" ref="D37:AJ37">COUNTA(D29:D31)</f>
        <v>0</v>
      </c>
      <c r="E37" s="131">
        <f t="shared" si="11"/>
        <v>0</v>
      </c>
      <c r="F37" s="131">
        <f t="shared" si="11"/>
        <v>0</v>
      </c>
      <c r="G37" s="131">
        <f t="shared" si="11"/>
        <v>0</v>
      </c>
      <c r="H37" s="131">
        <f t="shared" si="11"/>
        <v>0</v>
      </c>
      <c r="I37" s="131">
        <f t="shared" si="11"/>
        <v>0</v>
      </c>
      <c r="J37" s="131">
        <f t="shared" si="11"/>
        <v>0</v>
      </c>
      <c r="K37" s="131">
        <f t="shared" si="11"/>
        <v>0</v>
      </c>
      <c r="L37" s="131">
        <f t="shared" si="11"/>
        <v>0</v>
      </c>
      <c r="M37" s="131">
        <f t="shared" si="11"/>
        <v>0</v>
      </c>
      <c r="N37" s="131">
        <f t="shared" si="11"/>
        <v>0</v>
      </c>
      <c r="O37" s="131">
        <f t="shared" si="11"/>
        <v>0</v>
      </c>
      <c r="P37" s="131">
        <f t="shared" si="11"/>
        <v>0</v>
      </c>
      <c r="Q37" s="131">
        <f t="shared" si="11"/>
        <v>0</v>
      </c>
      <c r="R37" s="131">
        <f t="shared" si="11"/>
        <v>0</v>
      </c>
      <c r="S37" s="131">
        <f t="shared" si="11"/>
        <v>0</v>
      </c>
      <c r="T37" s="131">
        <f t="shared" si="11"/>
        <v>0</v>
      </c>
      <c r="U37" s="131">
        <f t="shared" si="11"/>
        <v>0</v>
      </c>
      <c r="V37" s="131">
        <f t="shared" si="11"/>
        <v>0</v>
      </c>
      <c r="W37" s="131">
        <f t="shared" si="11"/>
        <v>0</v>
      </c>
      <c r="X37" s="131">
        <f t="shared" si="11"/>
        <v>0</v>
      </c>
      <c r="Y37" s="131">
        <f t="shared" si="11"/>
        <v>0</v>
      </c>
      <c r="Z37" s="131">
        <f t="shared" si="11"/>
        <v>0</v>
      </c>
      <c r="AA37" s="131">
        <f t="shared" si="11"/>
        <v>0</v>
      </c>
      <c r="AB37" s="131">
        <f t="shared" si="11"/>
        <v>0</v>
      </c>
      <c r="AC37" s="131">
        <f t="shared" si="11"/>
        <v>0</v>
      </c>
      <c r="AD37" s="131">
        <f t="shared" si="11"/>
        <v>0</v>
      </c>
      <c r="AE37" s="131">
        <f t="shared" si="11"/>
        <v>0</v>
      </c>
      <c r="AF37" s="131">
        <f t="shared" si="11"/>
        <v>0</v>
      </c>
      <c r="AG37" s="131">
        <f t="shared" si="11"/>
        <v>0</v>
      </c>
      <c r="AH37" s="131">
        <f t="shared" si="11"/>
        <v>0</v>
      </c>
      <c r="AI37" s="131">
        <f t="shared" si="11"/>
        <v>0</v>
      </c>
      <c r="AJ37" s="131">
        <f t="shared" si="11"/>
        <v>0</v>
      </c>
    </row>
    <row r="38" spans="3:36" ht="22.5" customHeight="1" hidden="1">
      <c r="C38" s="131">
        <f>SUM(C32:C37)</f>
        <v>0</v>
      </c>
      <c r="D38" s="131">
        <f aca="true" t="shared" si="12" ref="D38:AJ38">SUM(D32:D37)</f>
        <v>0</v>
      </c>
      <c r="E38" s="131">
        <f t="shared" si="12"/>
        <v>0</v>
      </c>
      <c r="F38" s="131">
        <f t="shared" si="12"/>
        <v>0</v>
      </c>
      <c r="G38" s="131">
        <f t="shared" si="12"/>
        <v>0</v>
      </c>
      <c r="H38" s="131">
        <f t="shared" si="12"/>
        <v>0</v>
      </c>
      <c r="I38" s="131">
        <f t="shared" si="12"/>
        <v>0</v>
      </c>
      <c r="J38" s="131">
        <f t="shared" si="12"/>
        <v>0</v>
      </c>
      <c r="K38" s="131">
        <f t="shared" si="12"/>
        <v>0</v>
      </c>
      <c r="L38" s="131">
        <f t="shared" si="12"/>
        <v>0</v>
      </c>
      <c r="M38" s="131">
        <f t="shared" si="12"/>
        <v>0</v>
      </c>
      <c r="N38" s="131">
        <f t="shared" si="12"/>
        <v>0</v>
      </c>
      <c r="O38" s="131">
        <f t="shared" si="12"/>
        <v>0</v>
      </c>
      <c r="P38" s="131">
        <f t="shared" si="12"/>
        <v>0</v>
      </c>
      <c r="Q38" s="131">
        <f t="shared" si="12"/>
        <v>0</v>
      </c>
      <c r="R38" s="131">
        <f t="shared" si="12"/>
        <v>0</v>
      </c>
      <c r="S38" s="131">
        <f t="shared" si="12"/>
        <v>0</v>
      </c>
      <c r="T38" s="131">
        <f t="shared" si="12"/>
        <v>0</v>
      </c>
      <c r="U38" s="131">
        <f t="shared" si="12"/>
        <v>0</v>
      </c>
      <c r="V38" s="131">
        <f t="shared" si="12"/>
        <v>0</v>
      </c>
      <c r="W38" s="131">
        <f t="shared" si="12"/>
        <v>0</v>
      </c>
      <c r="X38" s="131">
        <f t="shared" si="12"/>
        <v>0</v>
      </c>
      <c r="Y38" s="131">
        <f t="shared" si="12"/>
        <v>0</v>
      </c>
      <c r="Z38" s="131">
        <f t="shared" si="12"/>
        <v>0</v>
      </c>
      <c r="AA38" s="131">
        <f t="shared" si="12"/>
        <v>0</v>
      </c>
      <c r="AB38" s="131">
        <f t="shared" si="12"/>
        <v>0</v>
      </c>
      <c r="AC38" s="131">
        <f t="shared" si="12"/>
        <v>0</v>
      </c>
      <c r="AD38" s="131">
        <f t="shared" si="12"/>
        <v>0</v>
      </c>
      <c r="AE38" s="131">
        <f t="shared" si="12"/>
        <v>0</v>
      </c>
      <c r="AF38" s="131">
        <f t="shared" si="12"/>
        <v>0</v>
      </c>
      <c r="AG38" s="131">
        <f t="shared" si="12"/>
        <v>0</v>
      </c>
      <c r="AH38" s="131">
        <f t="shared" si="12"/>
        <v>0</v>
      </c>
      <c r="AI38" s="131">
        <f t="shared" si="12"/>
        <v>0</v>
      </c>
      <c r="AJ38" s="131">
        <f t="shared" si="12"/>
        <v>0</v>
      </c>
    </row>
    <row r="39" spans="2:37" ht="22.5" customHeight="1" hidden="1">
      <c r="B39" s="132" t="s">
        <v>66</v>
      </c>
      <c r="C39" s="188">
        <f>C32/$A3</f>
        <v>0</v>
      </c>
      <c r="D39" s="188">
        <f aca="true" t="shared" si="13" ref="D39:AJ39">D32/$A3</f>
        <v>0</v>
      </c>
      <c r="E39" s="188">
        <f t="shared" si="13"/>
        <v>0</v>
      </c>
      <c r="F39" s="188">
        <f t="shared" si="13"/>
        <v>0</v>
      </c>
      <c r="G39" s="188">
        <f t="shared" si="13"/>
        <v>0</v>
      </c>
      <c r="H39" s="188">
        <f t="shared" si="13"/>
        <v>0</v>
      </c>
      <c r="I39" s="188">
        <f t="shared" si="13"/>
        <v>0</v>
      </c>
      <c r="J39" s="188">
        <f t="shared" si="13"/>
        <v>0</v>
      </c>
      <c r="K39" s="188">
        <f t="shared" si="13"/>
        <v>0</v>
      </c>
      <c r="L39" s="188">
        <f t="shared" si="13"/>
        <v>0</v>
      </c>
      <c r="M39" s="188">
        <f t="shared" si="13"/>
        <v>0</v>
      </c>
      <c r="N39" s="188">
        <f t="shared" si="13"/>
        <v>0</v>
      </c>
      <c r="O39" s="188">
        <f t="shared" si="13"/>
        <v>0</v>
      </c>
      <c r="P39" s="188">
        <f t="shared" si="13"/>
        <v>0</v>
      </c>
      <c r="Q39" s="188">
        <f t="shared" si="13"/>
        <v>0</v>
      </c>
      <c r="R39" s="188">
        <f t="shared" si="13"/>
        <v>0</v>
      </c>
      <c r="S39" s="188">
        <f t="shared" si="13"/>
        <v>0</v>
      </c>
      <c r="T39" s="188">
        <f t="shared" si="13"/>
        <v>0</v>
      </c>
      <c r="U39" s="188">
        <f t="shared" si="13"/>
        <v>0</v>
      </c>
      <c r="V39" s="188">
        <f t="shared" si="13"/>
        <v>0</v>
      </c>
      <c r="W39" s="188">
        <f t="shared" si="13"/>
        <v>0</v>
      </c>
      <c r="X39" s="188">
        <f t="shared" si="13"/>
        <v>0</v>
      </c>
      <c r="Y39" s="188">
        <f t="shared" si="13"/>
        <v>0</v>
      </c>
      <c r="Z39" s="188">
        <f t="shared" si="13"/>
        <v>0</v>
      </c>
      <c r="AA39" s="188">
        <f t="shared" si="13"/>
        <v>0</v>
      </c>
      <c r="AB39" s="188">
        <f t="shared" si="13"/>
        <v>0</v>
      </c>
      <c r="AC39" s="188">
        <f t="shared" si="13"/>
        <v>0</v>
      </c>
      <c r="AD39" s="188">
        <f t="shared" si="13"/>
        <v>0</v>
      </c>
      <c r="AE39" s="188">
        <f t="shared" si="13"/>
        <v>0</v>
      </c>
      <c r="AF39" s="188">
        <f t="shared" si="13"/>
        <v>0</v>
      </c>
      <c r="AG39" s="188">
        <f t="shared" si="13"/>
        <v>0</v>
      </c>
      <c r="AH39" s="188">
        <f t="shared" si="13"/>
        <v>0</v>
      </c>
      <c r="AI39" s="188">
        <f t="shared" si="13"/>
        <v>0</v>
      </c>
      <c r="AJ39" s="188">
        <f t="shared" si="13"/>
        <v>0</v>
      </c>
      <c r="AK39" s="263" t="e">
        <f>SUM(C39:AJ39)/Liste!$C$2</f>
        <v>#DIV/0!</v>
      </c>
    </row>
    <row r="40" spans="2:37" ht="22.5" customHeight="1" hidden="1">
      <c r="B40" s="132" t="s">
        <v>67</v>
      </c>
      <c r="C40" s="188">
        <f>C33/$A7</f>
        <v>0</v>
      </c>
      <c r="D40" s="188">
        <f aca="true" t="shared" si="14" ref="D40:AJ40">D33/$A7</f>
        <v>0</v>
      </c>
      <c r="E40" s="188">
        <f t="shared" si="14"/>
        <v>0</v>
      </c>
      <c r="F40" s="188">
        <f t="shared" si="14"/>
        <v>0</v>
      </c>
      <c r="G40" s="188">
        <f t="shared" si="14"/>
        <v>0</v>
      </c>
      <c r="H40" s="188">
        <f t="shared" si="14"/>
        <v>0</v>
      </c>
      <c r="I40" s="188">
        <f t="shared" si="14"/>
        <v>0</v>
      </c>
      <c r="J40" s="188">
        <f t="shared" si="14"/>
        <v>0</v>
      </c>
      <c r="K40" s="188">
        <f t="shared" si="14"/>
        <v>0</v>
      </c>
      <c r="L40" s="188">
        <f t="shared" si="14"/>
        <v>0</v>
      </c>
      <c r="M40" s="188">
        <f t="shared" si="14"/>
        <v>0</v>
      </c>
      <c r="N40" s="188">
        <f t="shared" si="14"/>
        <v>0</v>
      </c>
      <c r="O40" s="188">
        <f t="shared" si="14"/>
        <v>0</v>
      </c>
      <c r="P40" s="188">
        <f t="shared" si="14"/>
        <v>0</v>
      </c>
      <c r="Q40" s="188">
        <f t="shared" si="14"/>
        <v>0</v>
      </c>
      <c r="R40" s="188">
        <f t="shared" si="14"/>
        <v>0</v>
      </c>
      <c r="S40" s="188">
        <f t="shared" si="14"/>
        <v>0</v>
      </c>
      <c r="T40" s="188">
        <f t="shared" si="14"/>
        <v>0</v>
      </c>
      <c r="U40" s="188">
        <f t="shared" si="14"/>
        <v>0</v>
      </c>
      <c r="V40" s="188">
        <f t="shared" si="14"/>
        <v>0</v>
      </c>
      <c r="W40" s="188">
        <f t="shared" si="14"/>
        <v>0</v>
      </c>
      <c r="X40" s="188">
        <f t="shared" si="14"/>
        <v>0</v>
      </c>
      <c r="Y40" s="188">
        <f t="shared" si="14"/>
        <v>0</v>
      </c>
      <c r="Z40" s="188">
        <f t="shared" si="14"/>
        <v>0</v>
      </c>
      <c r="AA40" s="188">
        <f t="shared" si="14"/>
        <v>0</v>
      </c>
      <c r="AB40" s="188">
        <f t="shared" si="14"/>
        <v>0</v>
      </c>
      <c r="AC40" s="188">
        <f t="shared" si="14"/>
        <v>0</v>
      </c>
      <c r="AD40" s="188">
        <f t="shared" si="14"/>
        <v>0</v>
      </c>
      <c r="AE40" s="188">
        <f t="shared" si="14"/>
        <v>0</v>
      </c>
      <c r="AF40" s="188">
        <f t="shared" si="14"/>
        <v>0</v>
      </c>
      <c r="AG40" s="188">
        <f t="shared" si="14"/>
        <v>0</v>
      </c>
      <c r="AH40" s="188">
        <f t="shared" si="14"/>
        <v>0</v>
      </c>
      <c r="AI40" s="188">
        <f t="shared" si="14"/>
        <v>0</v>
      </c>
      <c r="AJ40" s="188">
        <f t="shared" si="14"/>
        <v>0</v>
      </c>
      <c r="AK40" s="263" t="e">
        <f>SUM(C40:AJ40)/Liste!$C$2</f>
        <v>#DIV/0!</v>
      </c>
    </row>
    <row r="41" spans="2:37" ht="22.5" customHeight="1" hidden="1">
      <c r="B41" s="132" t="s">
        <v>139</v>
      </c>
      <c r="C41" s="188">
        <f>C34/$A13</f>
        <v>0</v>
      </c>
      <c r="D41" s="188">
        <f aca="true" t="shared" si="15" ref="D41:AJ41">D34/$A13</f>
        <v>0</v>
      </c>
      <c r="E41" s="188">
        <f t="shared" si="15"/>
        <v>0</v>
      </c>
      <c r="F41" s="188">
        <f t="shared" si="15"/>
        <v>0</v>
      </c>
      <c r="G41" s="188">
        <f t="shared" si="15"/>
        <v>0</v>
      </c>
      <c r="H41" s="188">
        <f t="shared" si="15"/>
        <v>0</v>
      </c>
      <c r="I41" s="188">
        <f t="shared" si="15"/>
        <v>0</v>
      </c>
      <c r="J41" s="188">
        <f t="shared" si="15"/>
        <v>0</v>
      </c>
      <c r="K41" s="188">
        <f t="shared" si="15"/>
        <v>0</v>
      </c>
      <c r="L41" s="188">
        <f t="shared" si="15"/>
        <v>0</v>
      </c>
      <c r="M41" s="188">
        <f t="shared" si="15"/>
        <v>0</v>
      </c>
      <c r="N41" s="188">
        <f t="shared" si="15"/>
        <v>0</v>
      </c>
      <c r="O41" s="188">
        <f t="shared" si="15"/>
        <v>0</v>
      </c>
      <c r="P41" s="188">
        <f t="shared" si="15"/>
        <v>0</v>
      </c>
      <c r="Q41" s="188">
        <f t="shared" si="15"/>
        <v>0</v>
      </c>
      <c r="R41" s="188">
        <f t="shared" si="15"/>
        <v>0</v>
      </c>
      <c r="S41" s="188">
        <f t="shared" si="15"/>
        <v>0</v>
      </c>
      <c r="T41" s="188">
        <f t="shared" si="15"/>
        <v>0</v>
      </c>
      <c r="U41" s="188">
        <f t="shared" si="15"/>
        <v>0</v>
      </c>
      <c r="V41" s="188">
        <f t="shared" si="15"/>
        <v>0</v>
      </c>
      <c r="W41" s="188">
        <f t="shared" si="15"/>
        <v>0</v>
      </c>
      <c r="X41" s="188">
        <f t="shared" si="15"/>
        <v>0</v>
      </c>
      <c r="Y41" s="188">
        <f t="shared" si="15"/>
        <v>0</v>
      </c>
      <c r="Z41" s="188">
        <f t="shared" si="15"/>
        <v>0</v>
      </c>
      <c r="AA41" s="188">
        <f t="shared" si="15"/>
        <v>0</v>
      </c>
      <c r="AB41" s="188">
        <f t="shared" si="15"/>
        <v>0</v>
      </c>
      <c r="AC41" s="188">
        <f t="shared" si="15"/>
        <v>0</v>
      </c>
      <c r="AD41" s="188">
        <f t="shared" si="15"/>
        <v>0</v>
      </c>
      <c r="AE41" s="188">
        <f t="shared" si="15"/>
        <v>0</v>
      </c>
      <c r="AF41" s="188">
        <f t="shared" si="15"/>
        <v>0</v>
      </c>
      <c r="AG41" s="188">
        <f t="shared" si="15"/>
        <v>0</v>
      </c>
      <c r="AH41" s="188">
        <f t="shared" si="15"/>
        <v>0</v>
      </c>
      <c r="AI41" s="188">
        <f t="shared" si="15"/>
        <v>0</v>
      </c>
      <c r="AJ41" s="188">
        <f t="shared" si="15"/>
        <v>0</v>
      </c>
      <c r="AK41" s="263" t="e">
        <f>SUM(C41:AJ41)/Liste!$C$2</f>
        <v>#DIV/0!</v>
      </c>
    </row>
    <row r="42" spans="2:37" ht="21.75" customHeight="1" hidden="1">
      <c r="B42" s="132" t="s">
        <v>140</v>
      </c>
      <c r="C42" s="188">
        <f>C35/$A17</f>
        <v>0</v>
      </c>
      <c r="D42" s="188">
        <f aca="true" t="shared" si="16" ref="D42:AJ42">D35/$A17</f>
        <v>0</v>
      </c>
      <c r="E42" s="188">
        <f t="shared" si="16"/>
        <v>0</v>
      </c>
      <c r="F42" s="188">
        <f t="shared" si="16"/>
        <v>0</v>
      </c>
      <c r="G42" s="188">
        <f t="shared" si="16"/>
        <v>0</v>
      </c>
      <c r="H42" s="188">
        <f t="shared" si="16"/>
        <v>0</v>
      </c>
      <c r="I42" s="188">
        <f t="shared" si="16"/>
        <v>0</v>
      </c>
      <c r="J42" s="188">
        <f t="shared" si="16"/>
        <v>0</v>
      </c>
      <c r="K42" s="188">
        <f t="shared" si="16"/>
        <v>0</v>
      </c>
      <c r="L42" s="188">
        <f t="shared" si="16"/>
        <v>0</v>
      </c>
      <c r="M42" s="188">
        <f t="shared" si="16"/>
        <v>0</v>
      </c>
      <c r="N42" s="188">
        <f t="shared" si="16"/>
        <v>0</v>
      </c>
      <c r="O42" s="188">
        <f t="shared" si="16"/>
        <v>0</v>
      </c>
      <c r="P42" s="188">
        <f t="shared" si="16"/>
        <v>0</v>
      </c>
      <c r="Q42" s="188">
        <f t="shared" si="16"/>
        <v>0</v>
      </c>
      <c r="R42" s="188">
        <f t="shared" si="16"/>
        <v>0</v>
      </c>
      <c r="S42" s="188">
        <f t="shared" si="16"/>
        <v>0</v>
      </c>
      <c r="T42" s="188">
        <f t="shared" si="16"/>
        <v>0</v>
      </c>
      <c r="U42" s="188">
        <f t="shared" si="16"/>
        <v>0</v>
      </c>
      <c r="V42" s="188">
        <f t="shared" si="16"/>
        <v>0</v>
      </c>
      <c r="W42" s="188">
        <f t="shared" si="16"/>
        <v>0</v>
      </c>
      <c r="X42" s="188">
        <f t="shared" si="16"/>
        <v>0</v>
      </c>
      <c r="Y42" s="188">
        <f t="shared" si="16"/>
        <v>0</v>
      </c>
      <c r="Z42" s="188">
        <f t="shared" si="16"/>
        <v>0</v>
      </c>
      <c r="AA42" s="188">
        <f t="shared" si="16"/>
        <v>0</v>
      </c>
      <c r="AB42" s="188">
        <f t="shared" si="16"/>
        <v>0</v>
      </c>
      <c r="AC42" s="188">
        <f t="shared" si="16"/>
        <v>0</v>
      </c>
      <c r="AD42" s="188">
        <f t="shared" si="16"/>
        <v>0</v>
      </c>
      <c r="AE42" s="188">
        <f t="shared" si="16"/>
        <v>0</v>
      </c>
      <c r="AF42" s="188">
        <f t="shared" si="16"/>
        <v>0</v>
      </c>
      <c r="AG42" s="188">
        <f t="shared" si="16"/>
        <v>0</v>
      </c>
      <c r="AH42" s="188">
        <f t="shared" si="16"/>
        <v>0</v>
      </c>
      <c r="AI42" s="188">
        <f t="shared" si="16"/>
        <v>0</v>
      </c>
      <c r="AJ42" s="188">
        <f t="shared" si="16"/>
        <v>0</v>
      </c>
      <c r="AK42" s="263" t="e">
        <f>SUM(C42:AJ42)/Liste!$C$2</f>
        <v>#DIV/0!</v>
      </c>
    </row>
    <row r="43" spans="2:37" ht="22.5" customHeight="1" hidden="1">
      <c r="B43" s="132" t="s">
        <v>141</v>
      </c>
      <c r="C43" s="188">
        <f>C36/$A23</f>
        <v>0</v>
      </c>
      <c r="D43" s="188">
        <f aca="true" t="shared" si="17" ref="D43:AJ43">D36/$A23</f>
        <v>0</v>
      </c>
      <c r="E43" s="188">
        <f t="shared" si="17"/>
        <v>0</v>
      </c>
      <c r="F43" s="188">
        <f t="shared" si="17"/>
        <v>0</v>
      </c>
      <c r="G43" s="188">
        <f t="shared" si="17"/>
        <v>0</v>
      </c>
      <c r="H43" s="188">
        <f t="shared" si="17"/>
        <v>0</v>
      </c>
      <c r="I43" s="188">
        <f t="shared" si="17"/>
        <v>0</v>
      </c>
      <c r="J43" s="188">
        <f t="shared" si="17"/>
        <v>0</v>
      </c>
      <c r="K43" s="188">
        <f t="shared" si="17"/>
        <v>0</v>
      </c>
      <c r="L43" s="188">
        <f t="shared" si="17"/>
        <v>0</v>
      </c>
      <c r="M43" s="188">
        <f t="shared" si="17"/>
        <v>0</v>
      </c>
      <c r="N43" s="188">
        <f t="shared" si="17"/>
        <v>0</v>
      </c>
      <c r="O43" s="188">
        <f t="shared" si="17"/>
        <v>0</v>
      </c>
      <c r="P43" s="188">
        <f t="shared" si="17"/>
        <v>0</v>
      </c>
      <c r="Q43" s="188">
        <f t="shared" si="17"/>
        <v>0</v>
      </c>
      <c r="R43" s="188">
        <f t="shared" si="17"/>
        <v>0</v>
      </c>
      <c r="S43" s="188">
        <f t="shared" si="17"/>
        <v>0</v>
      </c>
      <c r="T43" s="188">
        <f t="shared" si="17"/>
        <v>0</v>
      </c>
      <c r="U43" s="188">
        <f t="shared" si="17"/>
        <v>0</v>
      </c>
      <c r="V43" s="188">
        <f t="shared" si="17"/>
        <v>0</v>
      </c>
      <c r="W43" s="188">
        <f t="shared" si="17"/>
        <v>0</v>
      </c>
      <c r="X43" s="188">
        <f t="shared" si="17"/>
        <v>0</v>
      </c>
      <c r="Y43" s="188">
        <f t="shared" si="17"/>
        <v>0</v>
      </c>
      <c r="Z43" s="188">
        <f t="shared" si="17"/>
        <v>0</v>
      </c>
      <c r="AA43" s="188">
        <f t="shared" si="17"/>
        <v>0</v>
      </c>
      <c r="AB43" s="188">
        <f t="shared" si="17"/>
        <v>0</v>
      </c>
      <c r="AC43" s="188">
        <f t="shared" si="17"/>
        <v>0</v>
      </c>
      <c r="AD43" s="188">
        <f t="shared" si="17"/>
        <v>0</v>
      </c>
      <c r="AE43" s="188">
        <f t="shared" si="17"/>
        <v>0</v>
      </c>
      <c r="AF43" s="188">
        <f t="shared" si="17"/>
        <v>0</v>
      </c>
      <c r="AG43" s="188">
        <f t="shared" si="17"/>
        <v>0</v>
      </c>
      <c r="AH43" s="188">
        <f t="shared" si="17"/>
        <v>0</v>
      </c>
      <c r="AI43" s="188">
        <f t="shared" si="17"/>
        <v>0</v>
      </c>
      <c r="AJ43" s="188">
        <f t="shared" si="17"/>
        <v>0</v>
      </c>
      <c r="AK43" s="263" t="e">
        <f>SUM(C43:AJ43)/Liste!$C$2</f>
        <v>#DIV/0!</v>
      </c>
    </row>
    <row r="44" spans="2:37" ht="22.5" customHeight="1" hidden="1">
      <c r="B44" s="132" t="s">
        <v>142</v>
      </c>
      <c r="C44" s="188">
        <f>C37/$A28</f>
        <v>0</v>
      </c>
      <c r="D44" s="188">
        <f aca="true" t="shared" si="18" ref="D44:AJ44">D37/$A28</f>
        <v>0</v>
      </c>
      <c r="E44" s="188">
        <f t="shared" si="18"/>
        <v>0</v>
      </c>
      <c r="F44" s="188">
        <f t="shared" si="18"/>
        <v>0</v>
      </c>
      <c r="G44" s="188">
        <f t="shared" si="18"/>
        <v>0</v>
      </c>
      <c r="H44" s="188">
        <f t="shared" si="18"/>
        <v>0</v>
      </c>
      <c r="I44" s="188">
        <f t="shared" si="18"/>
        <v>0</v>
      </c>
      <c r="J44" s="188">
        <f t="shared" si="18"/>
        <v>0</v>
      </c>
      <c r="K44" s="188">
        <f t="shared" si="18"/>
        <v>0</v>
      </c>
      <c r="L44" s="188">
        <f t="shared" si="18"/>
        <v>0</v>
      </c>
      <c r="M44" s="188">
        <f t="shared" si="18"/>
        <v>0</v>
      </c>
      <c r="N44" s="188">
        <f t="shared" si="18"/>
        <v>0</v>
      </c>
      <c r="O44" s="188">
        <f t="shared" si="18"/>
        <v>0</v>
      </c>
      <c r="P44" s="188">
        <f t="shared" si="18"/>
        <v>0</v>
      </c>
      <c r="Q44" s="188">
        <f t="shared" si="18"/>
        <v>0</v>
      </c>
      <c r="R44" s="188">
        <f t="shared" si="18"/>
        <v>0</v>
      </c>
      <c r="S44" s="188">
        <f t="shared" si="18"/>
        <v>0</v>
      </c>
      <c r="T44" s="188">
        <f t="shared" si="18"/>
        <v>0</v>
      </c>
      <c r="U44" s="188">
        <f t="shared" si="18"/>
        <v>0</v>
      </c>
      <c r="V44" s="188">
        <f t="shared" si="18"/>
        <v>0</v>
      </c>
      <c r="W44" s="188">
        <f t="shared" si="18"/>
        <v>0</v>
      </c>
      <c r="X44" s="188">
        <f t="shared" si="18"/>
        <v>0</v>
      </c>
      <c r="Y44" s="188">
        <f t="shared" si="18"/>
        <v>0</v>
      </c>
      <c r="Z44" s="188">
        <f t="shared" si="18"/>
        <v>0</v>
      </c>
      <c r="AA44" s="188">
        <f t="shared" si="18"/>
        <v>0</v>
      </c>
      <c r="AB44" s="188">
        <f t="shared" si="18"/>
        <v>0</v>
      </c>
      <c r="AC44" s="188">
        <f t="shared" si="18"/>
        <v>0</v>
      </c>
      <c r="AD44" s="188">
        <f t="shared" si="18"/>
        <v>0</v>
      </c>
      <c r="AE44" s="188">
        <f t="shared" si="18"/>
        <v>0</v>
      </c>
      <c r="AF44" s="188">
        <f t="shared" si="18"/>
        <v>0</v>
      </c>
      <c r="AG44" s="188">
        <f t="shared" si="18"/>
        <v>0</v>
      </c>
      <c r="AH44" s="188">
        <f t="shared" si="18"/>
        <v>0</v>
      </c>
      <c r="AI44" s="188">
        <f t="shared" si="18"/>
        <v>0</v>
      </c>
      <c r="AJ44" s="188">
        <f t="shared" si="18"/>
        <v>0</v>
      </c>
      <c r="AK44" s="263" t="e">
        <f>SUM(C44:AJ44)/Liste!$C$2</f>
        <v>#DIV/0!</v>
      </c>
    </row>
    <row r="45" spans="2:37" ht="22.5" customHeight="1" hidden="1">
      <c r="B45" s="133" t="s">
        <v>143</v>
      </c>
      <c r="C45" s="185">
        <f>C38/($A3+$A7+$A13+$A17+$A23+$A28)</f>
        <v>0</v>
      </c>
      <c r="D45" s="185">
        <f aca="true" t="shared" si="19" ref="D45:AJ45">D38/($A3+$A7+$A13+$A17+$A23+$A28)</f>
        <v>0</v>
      </c>
      <c r="E45" s="185">
        <f t="shared" si="19"/>
        <v>0</v>
      </c>
      <c r="F45" s="185">
        <f t="shared" si="19"/>
        <v>0</v>
      </c>
      <c r="G45" s="185">
        <f t="shared" si="19"/>
        <v>0</v>
      </c>
      <c r="H45" s="185">
        <f t="shared" si="19"/>
        <v>0</v>
      </c>
      <c r="I45" s="185">
        <f t="shared" si="19"/>
        <v>0</v>
      </c>
      <c r="J45" s="185">
        <f t="shared" si="19"/>
        <v>0</v>
      </c>
      <c r="K45" s="185">
        <f t="shared" si="19"/>
        <v>0</v>
      </c>
      <c r="L45" s="185">
        <f t="shared" si="19"/>
        <v>0</v>
      </c>
      <c r="M45" s="185">
        <f t="shared" si="19"/>
        <v>0</v>
      </c>
      <c r="N45" s="185">
        <f t="shared" si="19"/>
        <v>0</v>
      </c>
      <c r="O45" s="185">
        <f t="shared" si="19"/>
        <v>0</v>
      </c>
      <c r="P45" s="185">
        <f t="shared" si="19"/>
        <v>0</v>
      </c>
      <c r="Q45" s="185">
        <f t="shared" si="19"/>
        <v>0</v>
      </c>
      <c r="R45" s="185">
        <f t="shared" si="19"/>
        <v>0</v>
      </c>
      <c r="S45" s="185">
        <f t="shared" si="19"/>
        <v>0</v>
      </c>
      <c r="T45" s="185">
        <f t="shared" si="19"/>
        <v>0</v>
      </c>
      <c r="U45" s="185">
        <f t="shared" si="19"/>
        <v>0</v>
      </c>
      <c r="V45" s="185">
        <f t="shared" si="19"/>
        <v>0</v>
      </c>
      <c r="W45" s="185">
        <f t="shared" si="19"/>
        <v>0</v>
      </c>
      <c r="X45" s="185">
        <f t="shared" si="19"/>
        <v>0</v>
      </c>
      <c r="Y45" s="185">
        <f t="shared" si="19"/>
        <v>0</v>
      </c>
      <c r="Z45" s="185">
        <f t="shared" si="19"/>
        <v>0</v>
      </c>
      <c r="AA45" s="185">
        <f t="shared" si="19"/>
        <v>0</v>
      </c>
      <c r="AB45" s="185">
        <f t="shared" si="19"/>
        <v>0</v>
      </c>
      <c r="AC45" s="185">
        <f t="shared" si="19"/>
        <v>0</v>
      </c>
      <c r="AD45" s="185">
        <f t="shared" si="19"/>
        <v>0</v>
      </c>
      <c r="AE45" s="185">
        <f t="shared" si="19"/>
        <v>0</v>
      </c>
      <c r="AF45" s="185">
        <f t="shared" si="19"/>
        <v>0</v>
      </c>
      <c r="AG45" s="185">
        <f t="shared" si="19"/>
        <v>0</v>
      </c>
      <c r="AH45" s="185">
        <f t="shared" si="19"/>
        <v>0</v>
      </c>
      <c r="AI45" s="185">
        <f t="shared" si="19"/>
        <v>0</v>
      </c>
      <c r="AJ45" s="185">
        <f t="shared" si="19"/>
        <v>0</v>
      </c>
      <c r="AK45" s="264" t="e">
        <f>SUM(C45:AJ45)/Liste!$C$2</f>
        <v>#DIV/0!</v>
      </c>
    </row>
    <row r="46" ht="22.5" customHeight="1"/>
    <row r="47" ht="39" customHeight="1"/>
  </sheetData>
  <sheetProtection password="CF99" sheet="1" objects="1" scenarios="1" selectLockedCells="1"/>
  <mergeCells count="1">
    <mergeCell ref="A1:B1"/>
  </mergeCells>
  <conditionalFormatting sqref="C3:AJ3">
    <cfRule type="cellIs" priority="41" dxfId="4" operator="greaterThan" stopIfTrue="1">
      <formula>0.75</formula>
    </cfRule>
    <cfRule type="cellIs" priority="42" dxfId="3" operator="between" stopIfTrue="1">
      <formula>0.51</formula>
      <formula>0.75</formula>
    </cfRule>
    <cfRule type="cellIs" priority="43" dxfId="70" operator="lessThanOrEqual" stopIfTrue="1">
      <formula>0.25</formula>
    </cfRule>
  </conditionalFormatting>
  <conditionalFormatting sqref="C3:AJ3">
    <cfRule type="cellIs" priority="25" dxfId="2" operator="between">
      <formula>0.26</formula>
      <formula>0.5</formula>
    </cfRule>
  </conditionalFormatting>
  <conditionalFormatting sqref="C7:AJ7">
    <cfRule type="cellIs" priority="22" dxfId="4" operator="greaterThan" stopIfTrue="1">
      <formula>0.75</formula>
    </cfRule>
    <cfRule type="cellIs" priority="23" dxfId="3" operator="between" stopIfTrue="1">
      <formula>0.51</formula>
      <formula>0.75</formula>
    </cfRule>
    <cfRule type="cellIs" priority="24" dxfId="70" operator="lessThanOrEqual" stopIfTrue="1">
      <formula>0.25</formula>
    </cfRule>
  </conditionalFormatting>
  <conditionalFormatting sqref="C7:AJ7">
    <cfRule type="cellIs" priority="21" dxfId="2" operator="between">
      <formula>0.26</formula>
      <formula>0.5</formula>
    </cfRule>
  </conditionalFormatting>
  <conditionalFormatting sqref="C13:AJ13">
    <cfRule type="cellIs" priority="18" dxfId="4" operator="greaterThan" stopIfTrue="1">
      <formula>0.75</formula>
    </cfRule>
    <cfRule type="cellIs" priority="19" dxfId="3" operator="between" stopIfTrue="1">
      <formula>0.51</formula>
      <formula>0.75</formula>
    </cfRule>
    <cfRule type="cellIs" priority="20" dxfId="70" operator="lessThanOrEqual" stopIfTrue="1">
      <formula>0.25</formula>
    </cfRule>
  </conditionalFormatting>
  <conditionalFormatting sqref="C13:AJ13">
    <cfRule type="cellIs" priority="17" dxfId="2" operator="between">
      <formula>0.26</formula>
      <formula>0.5</formula>
    </cfRule>
  </conditionalFormatting>
  <conditionalFormatting sqref="C23:AJ23">
    <cfRule type="cellIs" priority="10" dxfId="4" operator="greaterThan" stopIfTrue="1">
      <formula>0.75</formula>
    </cfRule>
    <cfRule type="cellIs" priority="11" dxfId="3" operator="between" stopIfTrue="1">
      <formula>0.51</formula>
      <formula>0.75</formula>
    </cfRule>
    <cfRule type="cellIs" priority="12" dxfId="70" operator="lessThanOrEqual" stopIfTrue="1">
      <formula>0.25</formula>
    </cfRule>
  </conditionalFormatting>
  <conditionalFormatting sqref="C23:AJ23">
    <cfRule type="cellIs" priority="9" dxfId="2" operator="between">
      <formula>0.26</formula>
      <formula>0.5</formula>
    </cfRule>
  </conditionalFormatting>
  <conditionalFormatting sqref="C28:AJ28">
    <cfRule type="cellIs" priority="6" dxfId="4" operator="greaterThan" stopIfTrue="1">
      <formula>0.75</formula>
    </cfRule>
    <cfRule type="cellIs" priority="7" dxfId="3" operator="between" stopIfTrue="1">
      <formula>0.51</formula>
      <formula>0.75</formula>
    </cfRule>
    <cfRule type="cellIs" priority="8" dxfId="70" operator="lessThanOrEqual" stopIfTrue="1">
      <formula>0.25</formula>
    </cfRule>
  </conditionalFormatting>
  <conditionalFormatting sqref="C28:AJ28">
    <cfRule type="cellIs" priority="5" dxfId="2" operator="between">
      <formula>0.26</formula>
      <formula>0.5</formula>
    </cfRule>
  </conditionalFormatting>
  <conditionalFormatting sqref="C17:AJ17">
    <cfRule type="cellIs" priority="2" dxfId="4" operator="greaterThan" stopIfTrue="1">
      <formula>0.75</formula>
    </cfRule>
    <cfRule type="cellIs" priority="3" dxfId="3" operator="between" stopIfTrue="1">
      <formula>0.51</formula>
      <formula>0.75</formula>
    </cfRule>
    <cfRule type="cellIs" priority="4" dxfId="70" operator="lessThanOrEqual" stopIfTrue="1">
      <formula>0.25</formula>
    </cfRule>
  </conditionalFormatting>
  <conditionalFormatting sqref="C17:AJ17">
    <cfRule type="cellIs" priority="1" dxfId="2" operator="between">
      <formula>0.26</formula>
      <formula>0.5</formula>
    </cfRule>
  </conditionalFormatting>
  <dataValidations count="3">
    <dataValidation type="list" allowBlank="1" showDropDown="1" showInputMessage="1" showErrorMessage="1" promptTitle="Saisir X ou x" errorTitle="Erreur de saisie" error="Veuillez saisir X ou x" sqref="C4:AJ6">
      <formula1>$AM$1:$AM$3</formula1>
    </dataValidation>
    <dataValidation type="list" allowBlank="1" showDropDown="1" showInputMessage="1" showErrorMessage="1" sqref="C8:AJ12">
      <formula1>$AM$6:$AM$7</formula1>
    </dataValidation>
    <dataValidation type="list" allowBlank="1" showDropDown="1" showInputMessage="1" showErrorMessage="1" sqref="C14:AJ16 C29:AJ31 C24:AJ27 C18:AJ22">
      <formula1>$AM$1:$AM$3</formula1>
    </dataValidation>
  </dataValidations>
  <printOptions/>
  <pageMargins left="0.22" right="0.29" top="1.22" bottom="0.95" header="1.21" footer="0.5118110236220472"/>
  <pageSetup horizontalDpi="600" verticalDpi="600" orientation="landscape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6"/>
  <sheetViews>
    <sheetView showGridLines="0" showRowColHeaders="0" zoomScale="90" zoomScaleNormal="90" zoomScalePageLayoutView="0" workbookViewId="0" topLeftCell="B1">
      <pane xSplit="1" topLeftCell="C1" activePane="topRight" state="frozen"/>
      <selection pane="topLeft" activeCell="B10" sqref="B10:D10"/>
      <selection pane="topRight" activeCell="C2" sqref="C2"/>
    </sheetView>
  </sheetViews>
  <sheetFormatPr defaultColWidth="11.421875" defaultRowHeight="12.75"/>
  <cols>
    <col min="1" max="1" width="5.57421875" style="36" hidden="1" customWidth="1"/>
    <col min="2" max="2" width="48.7109375" style="10" customWidth="1"/>
    <col min="3" max="36" width="5.00390625" style="10" customWidth="1"/>
    <col min="37" max="37" width="4.7109375" style="10" bestFit="1" customWidth="1"/>
    <col min="38" max="38" width="10.421875" style="10" customWidth="1"/>
    <col min="39" max="39" width="11.421875" style="10" hidden="1" customWidth="1"/>
    <col min="40" max="16384" width="11.421875" style="10" customWidth="1"/>
  </cols>
  <sheetData>
    <row r="1" spans="1:39" ht="72.75" customHeight="1">
      <c r="A1" s="282" t="s">
        <v>79</v>
      </c>
      <c r="B1" s="283"/>
      <c r="C1" s="119">
        <f>IF(Liste!$B$16&lt;&gt;"",Liste!$H$16,"")</f>
      </c>
      <c r="D1" s="119">
        <f>IF(Liste!$B$16&lt;&gt;"",Liste!$H$17,"")</f>
      </c>
      <c r="E1" s="119">
        <f>IF(Liste!$B$16&lt;&gt;"",Liste!$H$18,"")</f>
      </c>
      <c r="F1" s="119">
        <f>IF(Liste!$B$16&lt;&gt;"",Liste!$H$19,"")</f>
      </c>
      <c r="G1" s="119">
        <f>IF(Liste!$B$16&lt;&gt;"",Liste!$H$20,"")</f>
      </c>
      <c r="H1" s="119">
        <f>IF(Liste!$B$16&lt;&gt;"",Liste!$H$21,"")</f>
      </c>
      <c r="I1" s="119">
        <f>IF(Liste!$B$16&lt;&gt;"",Liste!$H$22,"")</f>
      </c>
      <c r="J1" s="119">
        <f>IF(Liste!$B$16&lt;&gt;"",Liste!$H$23,"")</f>
      </c>
      <c r="K1" s="119">
        <f>IF(Liste!$B$16&lt;&gt;"",Liste!$H$24,"")</f>
      </c>
      <c r="L1" s="119">
        <f>IF(Liste!$B$16&lt;&gt;"",Liste!$H$25,"")</f>
      </c>
      <c r="M1" s="119">
        <f>IF(Liste!$B$16&lt;&gt;"",Liste!$H$26,"")</f>
      </c>
      <c r="N1" s="119">
        <f>IF(Liste!$B$16&lt;&gt;"",Liste!$H$27,"")</f>
      </c>
      <c r="O1" s="119">
        <f>IF(Liste!$B$16&lt;&gt;"",Liste!$H$28,"")</f>
      </c>
      <c r="P1" s="119">
        <f>IF(Liste!$B$16&lt;&gt;"",Liste!$H$29,"")</f>
      </c>
      <c r="Q1" s="119">
        <f>IF(Liste!$B$16&lt;&gt;"",Liste!$H$30,"")</f>
      </c>
      <c r="R1" s="119">
        <f>IF(Liste!$B$16&lt;&gt;"",Liste!$H$31,"")</f>
      </c>
      <c r="S1" s="119">
        <f>IF(Liste!$B$16&lt;&gt;"",Liste!$H$32,"")</f>
      </c>
      <c r="T1" s="119">
        <f>IF(Liste!$B$16&lt;&gt;"",Liste!$H$33,"")</f>
      </c>
      <c r="U1" s="120">
        <f>IF(Liste!$B$16&lt;&gt;"",Liste!$H$34,"")</f>
      </c>
      <c r="V1" s="120">
        <f>IF(Liste!$B$16&lt;&gt;"",Liste!$H$35,"")</f>
      </c>
      <c r="W1" s="120">
        <f>IF(Liste!$B$16&lt;&gt;"",Liste!$H$36,"")</f>
      </c>
      <c r="X1" s="120">
        <f>IF(Liste!$B$16&lt;&gt;"",Liste!$H$37,"")</f>
      </c>
      <c r="Y1" s="120">
        <f>IF(Liste!$B$16&lt;&gt;"",Liste!$H$38,"")</f>
      </c>
      <c r="Z1" s="120">
        <f>IF(Liste!$B$16&lt;&gt;"",Liste!$H$39,"")</f>
      </c>
      <c r="AA1" s="120">
        <f>IF(Liste!$B$16&lt;&gt;"",Liste!$H$40,"")</f>
      </c>
      <c r="AB1" s="120">
        <f>IF(Liste!$B$16&lt;&gt;"",Liste!$H$41,"")</f>
      </c>
      <c r="AC1" s="120">
        <f>IF(Liste!$B$16&lt;&gt;"",Liste!$H$42,"")</f>
      </c>
      <c r="AD1" s="120">
        <f>IF(Liste!$B$16&lt;&gt;"",Liste!$H$43,"")</f>
      </c>
      <c r="AE1" s="120">
        <f>IF(Liste!$B$16&lt;&gt;"",Liste!$H$44,"")</f>
      </c>
      <c r="AF1" s="120">
        <f>IF(Liste!$B$16&lt;&gt;"",Liste!$H$45,"")</f>
      </c>
      <c r="AG1" s="120">
        <f>IF(Liste!$B$16&lt;&gt;"",Liste!$H$46,"")</f>
      </c>
      <c r="AH1" s="120">
        <f>IF(Liste!$B$16&lt;&gt;"",Liste!$H$47,"")</f>
      </c>
      <c r="AI1" s="120">
        <f>IF(Liste!$B$16&lt;&gt;"",Liste!$H$48,"")</f>
      </c>
      <c r="AJ1" s="121">
        <f>IF(Liste!$B$16&lt;&gt;"",Liste!$H$49,"")</f>
      </c>
      <c r="AK1" s="35"/>
      <c r="AM1" s="10" t="s">
        <v>155</v>
      </c>
    </row>
    <row r="2" spans="1:37" ht="66" customHeight="1">
      <c r="A2" s="177"/>
      <c r="B2" s="178" t="s">
        <v>185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260"/>
      <c r="AK2" s="35"/>
    </row>
    <row r="3" spans="1:39" s="12" customFormat="1" ht="28.5" customHeight="1">
      <c r="A3" s="122">
        <v>8</v>
      </c>
      <c r="B3" s="52" t="s">
        <v>80</v>
      </c>
      <c r="C3" s="101">
        <f>COUNTA(C4:C11)/$A3</f>
        <v>0</v>
      </c>
      <c r="D3" s="101">
        <f aca="true" t="shared" si="0" ref="D3:AJ3">COUNTA(D4:D11)/$A3</f>
        <v>0</v>
      </c>
      <c r="E3" s="101">
        <f t="shared" si="0"/>
        <v>0</v>
      </c>
      <c r="F3" s="101">
        <f t="shared" si="0"/>
        <v>0</v>
      </c>
      <c r="G3" s="101">
        <f t="shared" si="0"/>
        <v>0</v>
      </c>
      <c r="H3" s="101">
        <f t="shared" si="0"/>
        <v>0</v>
      </c>
      <c r="I3" s="101">
        <f t="shared" si="0"/>
        <v>0</v>
      </c>
      <c r="J3" s="101">
        <f t="shared" si="0"/>
        <v>0</v>
      </c>
      <c r="K3" s="101">
        <f t="shared" si="0"/>
        <v>0</v>
      </c>
      <c r="L3" s="101">
        <f t="shared" si="0"/>
        <v>0</v>
      </c>
      <c r="M3" s="101">
        <f t="shared" si="0"/>
        <v>0</v>
      </c>
      <c r="N3" s="101">
        <f t="shared" si="0"/>
        <v>0</v>
      </c>
      <c r="O3" s="101">
        <f t="shared" si="0"/>
        <v>0</v>
      </c>
      <c r="P3" s="101">
        <f t="shared" si="0"/>
        <v>0</v>
      </c>
      <c r="Q3" s="101">
        <f t="shared" si="0"/>
        <v>0</v>
      </c>
      <c r="R3" s="101">
        <f t="shared" si="0"/>
        <v>0</v>
      </c>
      <c r="S3" s="101">
        <f t="shared" si="0"/>
        <v>0</v>
      </c>
      <c r="T3" s="101">
        <f t="shared" si="0"/>
        <v>0</v>
      </c>
      <c r="U3" s="101">
        <f t="shared" si="0"/>
        <v>0</v>
      </c>
      <c r="V3" s="101">
        <f t="shared" si="0"/>
        <v>0</v>
      </c>
      <c r="W3" s="101">
        <f t="shared" si="0"/>
        <v>0</v>
      </c>
      <c r="X3" s="101">
        <f t="shared" si="0"/>
        <v>0</v>
      </c>
      <c r="Y3" s="101">
        <f t="shared" si="0"/>
        <v>0</v>
      </c>
      <c r="Z3" s="101">
        <f t="shared" si="0"/>
        <v>0</v>
      </c>
      <c r="AA3" s="101">
        <f t="shared" si="0"/>
        <v>0</v>
      </c>
      <c r="AB3" s="101">
        <f t="shared" si="0"/>
        <v>0</v>
      </c>
      <c r="AC3" s="101">
        <f t="shared" si="0"/>
        <v>0</v>
      </c>
      <c r="AD3" s="101">
        <f t="shared" si="0"/>
        <v>0</v>
      </c>
      <c r="AE3" s="101">
        <f t="shared" si="0"/>
        <v>0</v>
      </c>
      <c r="AF3" s="101">
        <f t="shared" si="0"/>
        <v>0</v>
      </c>
      <c r="AG3" s="101">
        <f t="shared" si="0"/>
        <v>0</v>
      </c>
      <c r="AH3" s="101">
        <f t="shared" si="0"/>
        <v>0</v>
      </c>
      <c r="AI3" s="101">
        <f t="shared" si="0"/>
        <v>0</v>
      </c>
      <c r="AJ3" s="261">
        <f t="shared" si="0"/>
        <v>0</v>
      </c>
      <c r="AM3" s="12" t="s">
        <v>182</v>
      </c>
    </row>
    <row r="4" spans="1:36" s="12" customFormat="1" ht="24">
      <c r="A4" s="123" t="s">
        <v>81</v>
      </c>
      <c r="B4" s="37" t="s">
        <v>33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26"/>
    </row>
    <row r="5" spans="1:36" s="12" customFormat="1" ht="18.75">
      <c r="A5" s="123" t="s">
        <v>82</v>
      </c>
      <c r="B5" s="37" t="s">
        <v>34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26"/>
    </row>
    <row r="6" spans="1:36" s="12" customFormat="1" ht="18.75">
      <c r="A6" s="123" t="s">
        <v>83</v>
      </c>
      <c r="B6" s="37" t="s">
        <v>35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26"/>
    </row>
    <row r="7" spans="1:36" s="12" customFormat="1" ht="24">
      <c r="A7" s="123" t="s">
        <v>84</v>
      </c>
      <c r="B7" s="37" t="s">
        <v>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26"/>
    </row>
    <row r="8" spans="1:36" s="12" customFormat="1" ht="24">
      <c r="A8" s="123" t="s">
        <v>85</v>
      </c>
      <c r="B8" s="37" t="s">
        <v>37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26"/>
    </row>
    <row r="9" spans="1:36" s="12" customFormat="1" ht="24">
      <c r="A9" s="123" t="s">
        <v>86</v>
      </c>
      <c r="B9" s="37" t="s">
        <v>38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26"/>
    </row>
    <row r="10" spans="1:36" s="12" customFormat="1" ht="24">
      <c r="A10" s="123" t="s">
        <v>87</v>
      </c>
      <c r="B10" s="37" t="s">
        <v>206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26"/>
    </row>
    <row r="11" spans="1:36" s="12" customFormat="1" ht="18.75">
      <c r="A11" s="123" t="s">
        <v>88</v>
      </c>
      <c r="B11" s="37" t="s">
        <v>40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26"/>
    </row>
    <row r="12" spans="1:36" s="12" customFormat="1" ht="28.5" customHeight="1">
      <c r="A12" s="122">
        <v>6</v>
      </c>
      <c r="B12" s="52" t="s">
        <v>90</v>
      </c>
      <c r="C12" s="101">
        <f>COUNTA(C13:C18)/$A12</f>
        <v>0</v>
      </c>
      <c r="D12" s="101">
        <f aca="true" t="shared" si="1" ref="D12:AJ12">COUNTA(D13:D18)/$A12</f>
        <v>0</v>
      </c>
      <c r="E12" s="101">
        <f t="shared" si="1"/>
        <v>0</v>
      </c>
      <c r="F12" s="101">
        <f t="shared" si="1"/>
        <v>0</v>
      </c>
      <c r="G12" s="101">
        <f t="shared" si="1"/>
        <v>0</v>
      </c>
      <c r="H12" s="101">
        <f t="shared" si="1"/>
        <v>0</v>
      </c>
      <c r="I12" s="101">
        <f t="shared" si="1"/>
        <v>0</v>
      </c>
      <c r="J12" s="101">
        <f t="shared" si="1"/>
        <v>0</v>
      </c>
      <c r="K12" s="101">
        <f t="shared" si="1"/>
        <v>0</v>
      </c>
      <c r="L12" s="101">
        <f t="shared" si="1"/>
        <v>0</v>
      </c>
      <c r="M12" s="101">
        <f t="shared" si="1"/>
        <v>0</v>
      </c>
      <c r="N12" s="101">
        <f t="shared" si="1"/>
        <v>0</v>
      </c>
      <c r="O12" s="101">
        <f t="shared" si="1"/>
        <v>0</v>
      </c>
      <c r="P12" s="101">
        <f t="shared" si="1"/>
        <v>0</v>
      </c>
      <c r="Q12" s="101">
        <f t="shared" si="1"/>
        <v>0</v>
      </c>
      <c r="R12" s="101">
        <f t="shared" si="1"/>
        <v>0</v>
      </c>
      <c r="S12" s="101">
        <f t="shared" si="1"/>
        <v>0</v>
      </c>
      <c r="T12" s="101">
        <f t="shared" si="1"/>
        <v>0</v>
      </c>
      <c r="U12" s="101">
        <f t="shared" si="1"/>
        <v>0</v>
      </c>
      <c r="V12" s="101">
        <f t="shared" si="1"/>
        <v>0</v>
      </c>
      <c r="W12" s="101">
        <f t="shared" si="1"/>
        <v>0</v>
      </c>
      <c r="X12" s="101">
        <f t="shared" si="1"/>
        <v>0</v>
      </c>
      <c r="Y12" s="101">
        <f t="shared" si="1"/>
        <v>0</v>
      </c>
      <c r="Z12" s="101">
        <f t="shared" si="1"/>
        <v>0</v>
      </c>
      <c r="AA12" s="101">
        <f t="shared" si="1"/>
        <v>0</v>
      </c>
      <c r="AB12" s="101">
        <f t="shared" si="1"/>
        <v>0</v>
      </c>
      <c r="AC12" s="101">
        <f t="shared" si="1"/>
        <v>0</v>
      </c>
      <c r="AD12" s="101">
        <f t="shared" si="1"/>
        <v>0</v>
      </c>
      <c r="AE12" s="101">
        <f t="shared" si="1"/>
        <v>0</v>
      </c>
      <c r="AF12" s="101">
        <f t="shared" si="1"/>
        <v>0</v>
      </c>
      <c r="AG12" s="101">
        <f t="shared" si="1"/>
        <v>0</v>
      </c>
      <c r="AH12" s="101">
        <f t="shared" si="1"/>
        <v>0</v>
      </c>
      <c r="AI12" s="101">
        <f t="shared" si="1"/>
        <v>0</v>
      </c>
      <c r="AJ12" s="261">
        <f t="shared" si="1"/>
        <v>0</v>
      </c>
    </row>
    <row r="13" spans="1:36" s="12" customFormat="1" ht="24">
      <c r="A13" s="123" t="s">
        <v>89</v>
      </c>
      <c r="B13" s="37" t="s">
        <v>42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26"/>
    </row>
    <row r="14" spans="1:36" s="12" customFormat="1" ht="24">
      <c r="A14" s="123" t="s">
        <v>91</v>
      </c>
      <c r="B14" s="37" t="s">
        <v>43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26"/>
    </row>
    <row r="15" spans="1:36" s="12" customFormat="1" ht="24">
      <c r="A15" s="123" t="s">
        <v>92</v>
      </c>
      <c r="B15" s="37" t="s">
        <v>44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26"/>
    </row>
    <row r="16" spans="1:36" s="12" customFormat="1" ht="36">
      <c r="A16" s="123" t="s">
        <v>93</v>
      </c>
      <c r="B16" s="37" t="s">
        <v>45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26"/>
    </row>
    <row r="17" spans="1:36" s="12" customFormat="1" ht="18.75">
      <c r="A17" s="123" t="s">
        <v>94</v>
      </c>
      <c r="B17" s="37" t="s">
        <v>46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26"/>
    </row>
    <row r="18" spans="1:36" s="12" customFormat="1" ht="18.75">
      <c r="A18" s="123" t="s">
        <v>95</v>
      </c>
      <c r="B18" s="37" t="s">
        <v>47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26"/>
    </row>
    <row r="19" spans="1:36" s="12" customFormat="1" ht="28.5" customHeight="1">
      <c r="A19" s="122">
        <v>3</v>
      </c>
      <c r="B19" s="52" t="s">
        <v>96</v>
      </c>
      <c r="C19" s="101">
        <f>COUNTA(C20:C22)/$A19</f>
        <v>0</v>
      </c>
      <c r="D19" s="101">
        <f aca="true" t="shared" si="2" ref="D19:AJ19">COUNTA(D20:D22)/$A19</f>
        <v>0</v>
      </c>
      <c r="E19" s="101">
        <f t="shared" si="2"/>
        <v>0</v>
      </c>
      <c r="F19" s="101">
        <f t="shared" si="2"/>
        <v>0</v>
      </c>
      <c r="G19" s="101">
        <f t="shared" si="2"/>
        <v>0</v>
      </c>
      <c r="H19" s="101">
        <f t="shared" si="2"/>
        <v>0</v>
      </c>
      <c r="I19" s="101">
        <f t="shared" si="2"/>
        <v>0</v>
      </c>
      <c r="J19" s="101">
        <f t="shared" si="2"/>
        <v>0</v>
      </c>
      <c r="K19" s="101">
        <f t="shared" si="2"/>
        <v>0</v>
      </c>
      <c r="L19" s="101">
        <f t="shared" si="2"/>
        <v>0</v>
      </c>
      <c r="M19" s="101">
        <f t="shared" si="2"/>
        <v>0</v>
      </c>
      <c r="N19" s="101">
        <f t="shared" si="2"/>
        <v>0</v>
      </c>
      <c r="O19" s="101">
        <f t="shared" si="2"/>
        <v>0</v>
      </c>
      <c r="P19" s="101">
        <f t="shared" si="2"/>
        <v>0</v>
      </c>
      <c r="Q19" s="101">
        <f t="shared" si="2"/>
        <v>0</v>
      </c>
      <c r="R19" s="101">
        <f t="shared" si="2"/>
        <v>0</v>
      </c>
      <c r="S19" s="101">
        <f t="shared" si="2"/>
        <v>0</v>
      </c>
      <c r="T19" s="101">
        <f t="shared" si="2"/>
        <v>0</v>
      </c>
      <c r="U19" s="101">
        <f t="shared" si="2"/>
        <v>0</v>
      </c>
      <c r="V19" s="101">
        <f t="shared" si="2"/>
        <v>0</v>
      </c>
      <c r="W19" s="101">
        <f t="shared" si="2"/>
        <v>0</v>
      </c>
      <c r="X19" s="101">
        <f t="shared" si="2"/>
        <v>0</v>
      </c>
      <c r="Y19" s="101">
        <f t="shared" si="2"/>
        <v>0</v>
      </c>
      <c r="Z19" s="101">
        <f t="shared" si="2"/>
        <v>0</v>
      </c>
      <c r="AA19" s="101">
        <f t="shared" si="2"/>
        <v>0</v>
      </c>
      <c r="AB19" s="101">
        <f t="shared" si="2"/>
        <v>0</v>
      </c>
      <c r="AC19" s="101">
        <f t="shared" si="2"/>
        <v>0</v>
      </c>
      <c r="AD19" s="101">
        <f t="shared" si="2"/>
        <v>0</v>
      </c>
      <c r="AE19" s="101">
        <f t="shared" si="2"/>
        <v>0</v>
      </c>
      <c r="AF19" s="101">
        <f t="shared" si="2"/>
        <v>0</v>
      </c>
      <c r="AG19" s="101">
        <f t="shared" si="2"/>
        <v>0</v>
      </c>
      <c r="AH19" s="101">
        <f t="shared" si="2"/>
        <v>0</v>
      </c>
      <c r="AI19" s="101">
        <f t="shared" si="2"/>
        <v>0</v>
      </c>
      <c r="AJ19" s="261">
        <f t="shared" si="2"/>
        <v>0</v>
      </c>
    </row>
    <row r="20" spans="1:36" s="12" customFormat="1" ht="24">
      <c r="A20" s="123" t="s">
        <v>98</v>
      </c>
      <c r="B20" s="37" t="s">
        <v>49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26"/>
    </row>
    <row r="21" spans="1:36" s="12" customFormat="1" ht="18.75">
      <c r="A21" s="123" t="s">
        <v>99</v>
      </c>
      <c r="B21" s="37" t="s">
        <v>50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26"/>
    </row>
    <row r="22" spans="1:36" s="12" customFormat="1" ht="18.75">
      <c r="A22" s="123" t="s">
        <v>100</v>
      </c>
      <c r="B22" s="37" t="s">
        <v>51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26"/>
    </row>
    <row r="23" spans="1:36" s="12" customFormat="1" ht="28.5" customHeight="1">
      <c r="A23" s="122">
        <v>2</v>
      </c>
      <c r="B23" s="52" t="s">
        <v>97</v>
      </c>
      <c r="C23" s="101">
        <f>COUNTA(C24:C25)/$A23</f>
        <v>0</v>
      </c>
      <c r="D23" s="101">
        <f aca="true" t="shared" si="3" ref="D23:AJ23">COUNTA(D24:D25)/$A23</f>
        <v>0</v>
      </c>
      <c r="E23" s="101">
        <f t="shared" si="3"/>
        <v>0</v>
      </c>
      <c r="F23" s="101">
        <f t="shared" si="3"/>
        <v>0</v>
      </c>
      <c r="G23" s="101">
        <f t="shared" si="3"/>
        <v>0</v>
      </c>
      <c r="H23" s="101">
        <f t="shared" si="3"/>
        <v>0</v>
      </c>
      <c r="I23" s="101">
        <f t="shared" si="3"/>
        <v>0</v>
      </c>
      <c r="J23" s="101">
        <f t="shared" si="3"/>
        <v>0</v>
      </c>
      <c r="K23" s="101">
        <f t="shared" si="3"/>
        <v>0</v>
      </c>
      <c r="L23" s="101">
        <f t="shared" si="3"/>
        <v>0</v>
      </c>
      <c r="M23" s="101">
        <f t="shared" si="3"/>
        <v>0</v>
      </c>
      <c r="N23" s="101">
        <f t="shared" si="3"/>
        <v>0</v>
      </c>
      <c r="O23" s="101">
        <f t="shared" si="3"/>
        <v>0</v>
      </c>
      <c r="P23" s="101">
        <f t="shared" si="3"/>
        <v>0</v>
      </c>
      <c r="Q23" s="101">
        <f t="shared" si="3"/>
        <v>0</v>
      </c>
      <c r="R23" s="101">
        <f t="shared" si="3"/>
        <v>0</v>
      </c>
      <c r="S23" s="101">
        <f t="shared" si="3"/>
        <v>0</v>
      </c>
      <c r="T23" s="101">
        <f t="shared" si="3"/>
        <v>0</v>
      </c>
      <c r="U23" s="101">
        <f t="shared" si="3"/>
        <v>0</v>
      </c>
      <c r="V23" s="101">
        <f t="shared" si="3"/>
        <v>0</v>
      </c>
      <c r="W23" s="101">
        <f t="shared" si="3"/>
        <v>0</v>
      </c>
      <c r="X23" s="101">
        <f t="shared" si="3"/>
        <v>0</v>
      </c>
      <c r="Y23" s="101">
        <f t="shared" si="3"/>
        <v>0</v>
      </c>
      <c r="Z23" s="101">
        <f t="shared" si="3"/>
        <v>0</v>
      </c>
      <c r="AA23" s="101">
        <f t="shared" si="3"/>
        <v>0</v>
      </c>
      <c r="AB23" s="101">
        <f t="shared" si="3"/>
        <v>0</v>
      </c>
      <c r="AC23" s="101">
        <f t="shared" si="3"/>
        <v>0</v>
      </c>
      <c r="AD23" s="101">
        <f t="shared" si="3"/>
        <v>0</v>
      </c>
      <c r="AE23" s="101">
        <f t="shared" si="3"/>
        <v>0</v>
      </c>
      <c r="AF23" s="101">
        <f t="shared" si="3"/>
        <v>0</v>
      </c>
      <c r="AG23" s="101">
        <f t="shared" si="3"/>
        <v>0</v>
      </c>
      <c r="AH23" s="101">
        <f t="shared" si="3"/>
        <v>0</v>
      </c>
      <c r="AI23" s="101">
        <f t="shared" si="3"/>
        <v>0</v>
      </c>
      <c r="AJ23" s="261">
        <f t="shared" si="3"/>
        <v>0</v>
      </c>
    </row>
    <row r="24" spans="1:36" s="12" customFormat="1" ht="18.75">
      <c r="A24" s="123" t="s">
        <v>101</v>
      </c>
      <c r="B24" s="37" t="s">
        <v>53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26"/>
    </row>
    <row r="25" spans="1:36" s="12" customFormat="1" ht="24" customHeight="1" thickBot="1">
      <c r="A25" s="127" t="s">
        <v>102</v>
      </c>
      <c r="B25" s="128" t="s">
        <v>54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76"/>
    </row>
    <row r="26" spans="1:36" s="56" customFormat="1" ht="24" customHeight="1" hidden="1">
      <c r="A26" s="51"/>
      <c r="B26" s="48"/>
      <c r="C26" s="130">
        <f>COUNTA(C4:C11)</f>
        <v>0</v>
      </c>
      <c r="D26" s="130">
        <f aca="true" t="shared" si="4" ref="D26:AJ26">COUNTA(D4:D11)</f>
        <v>0</v>
      </c>
      <c r="E26" s="130">
        <f t="shared" si="4"/>
        <v>0</v>
      </c>
      <c r="F26" s="130">
        <f t="shared" si="4"/>
        <v>0</v>
      </c>
      <c r="G26" s="130">
        <f t="shared" si="4"/>
        <v>0</v>
      </c>
      <c r="H26" s="130">
        <f t="shared" si="4"/>
        <v>0</v>
      </c>
      <c r="I26" s="130">
        <f t="shared" si="4"/>
        <v>0</v>
      </c>
      <c r="J26" s="130">
        <f t="shared" si="4"/>
        <v>0</v>
      </c>
      <c r="K26" s="130">
        <f t="shared" si="4"/>
        <v>0</v>
      </c>
      <c r="L26" s="130">
        <f t="shared" si="4"/>
        <v>0</v>
      </c>
      <c r="M26" s="130">
        <f t="shared" si="4"/>
        <v>0</v>
      </c>
      <c r="N26" s="130">
        <f t="shared" si="4"/>
        <v>0</v>
      </c>
      <c r="O26" s="130">
        <f t="shared" si="4"/>
        <v>0</v>
      </c>
      <c r="P26" s="130">
        <f t="shared" si="4"/>
        <v>0</v>
      </c>
      <c r="Q26" s="130">
        <f t="shared" si="4"/>
        <v>0</v>
      </c>
      <c r="R26" s="130">
        <f t="shared" si="4"/>
        <v>0</v>
      </c>
      <c r="S26" s="130">
        <f t="shared" si="4"/>
        <v>0</v>
      </c>
      <c r="T26" s="130">
        <f t="shared" si="4"/>
        <v>0</v>
      </c>
      <c r="U26" s="130">
        <f t="shared" si="4"/>
        <v>0</v>
      </c>
      <c r="V26" s="130">
        <f t="shared" si="4"/>
        <v>0</v>
      </c>
      <c r="W26" s="130">
        <f t="shared" si="4"/>
        <v>0</v>
      </c>
      <c r="X26" s="130">
        <f t="shared" si="4"/>
        <v>0</v>
      </c>
      <c r="Y26" s="130">
        <f t="shared" si="4"/>
        <v>0</v>
      </c>
      <c r="Z26" s="130">
        <f t="shared" si="4"/>
        <v>0</v>
      </c>
      <c r="AA26" s="130">
        <f t="shared" si="4"/>
        <v>0</v>
      </c>
      <c r="AB26" s="130">
        <f t="shared" si="4"/>
        <v>0</v>
      </c>
      <c r="AC26" s="130">
        <f t="shared" si="4"/>
        <v>0</v>
      </c>
      <c r="AD26" s="130">
        <f t="shared" si="4"/>
        <v>0</v>
      </c>
      <c r="AE26" s="130">
        <f t="shared" si="4"/>
        <v>0</v>
      </c>
      <c r="AF26" s="130">
        <f t="shared" si="4"/>
        <v>0</v>
      </c>
      <c r="AG26" s="130">
        <f t="shared" si="4"/>
        <v>0</v>
      </c>
      <c r="AH26" s="130">
        <f t="shared" si="4"/>
        <v>0</v>
      </c>
      <c r="AI26" s="130">
        <f t="shared" si="4"/>
        <v>0</v>
      </c>
      <c r="AJ26" s="130">
        <f t="shared" si="4"/>
        <v>0</v>
      </c>
    </row>
    <row r="27" spans="1:36" s="56" customFormat="1" ht="24" customHeight="1" hidden="1">
      <c r="A27" s="51"/>
      <c r="B27" s="48"/>
      <c r="C27" s="59">
        <f>COUNTA(C13:C18)</f>
        <v>0</v>
      </c>
      <c r="D27" s="59">
        <f aca="true" t="shared" si="5" ref="D27:AJ27">COUNTA(D13:D18)</f>
        <v>0</v>
      </c>
      <c r="E27" s="59">
        <f t="shared" si="5"/>
        <v>0</v>
      </c>
      <c r="F27" s="59">
        <f t="shared" si="5"/>
        <v>0</v>
      </c>
      <c r="G27" s="59">
        <f t="shared" si="5"/>
        <v>0</v>
      </c>
      <c r="H27" s="59">
        <f t="shared" si="5"/>
        <v>0</v>
      </c>
      <c r="I27" s="59">
        <f t="shared" si="5"/>
        <v>0</v>
      </c>
      <c r="J27" s="59">
        <f t="shared" si="5"/>
        <v>0</v>
      </c>
      <c r="K27" s="59">
        <f t="shared" si="5"/>
        <v>0</v>
      </c>
      <c r="L27" s="59">
        <f t="shared" si="5"/>
        <v>0</v>
      </c>
      <c r="M27" s="59">
        <f t="shared" si="5"/>
        <v>0</v>
      </c>
      <c r="N27" s="59">
        <f t="shared" si="5"/>
        <v>0</v>
      </c>
      <c r="O27" s="59">
        <f t="shared" si="5"/>
        <v>0</v>
      </c>
      <c r="P27" s="59">
        <f t="shared" si="5"/>
        <v>0</v>
      </c>
      <c r="Q27" s="59">
        <f t="shared" si="5"/>
        <v>0</v>
      </c>
      <c r="R27" s="59">
        <f t="shared" si="5"/>
        <v>0</v>
      </c>
      <c r="S27" s="59">
        <f t="shared" si="5"/>
        <v>0</v>
      </c>
      <c r="T27" s="59">
        <f t="shared" si="5"/>
        <v>0</v>
      </c>
      <c r="U27" s="59">
        <f t="shared" si="5"/>
        <v>0</v>
      </c>
      <c r="V27" s="59">
        <f t="shared" si="5"/>
        <v>0</v>
      </c>
      <c r="W27" s="59">
        <f t="shared" si="5"/>
        <v>0</v>
      </c>
      <c r="X27" s="59">
        <f t="shared" si="5"/>
        <v>0</v>
      </c>
      <c r="Y27" s="59">
        <f t="shared" si="5"/>
        <v>0</v>
      </c>
      <c r="Z27" s="59">
        <f t="shared" si="5"/>
        <v>0</v>
      </c>
      <c r="AA27" s="59">
        <f t="shared" si="5"/>
        <v>0</v>
      </c>
      <c r="AB27" s="59">
        <f t="shared" si="5"/>
        <v>0</v>
      </c>
      <c r="AC27" s="59">
        <f t="shared" si="5"/>
        <v>0</v>
      </c>
      <c r="AD27" s="59">
        <f t="shared" si="5"/>
        <v>0</v>
      </c>
      <c r="AE27" s="59">
        <f t="shared" si="5"/>
        <v>0</v>
      </c>
      <c r="AF27" s="59">
        <f t="shared" si="5"/>
        <v>0</v>
      </c>
      <c r="AG27" s="59">
        <f t="shared" si="5"/>
        <v>0</v>
      </c>
      <c r="AH27" s="59">
        <f t="shared" si="5"/>
        <v>0</v>
      </c>
      <c r="AI27" s="59">
        <f t="shared" si="5"/>
        <v>0</v>
      </c>
      <c r="AJ27" s="59">
        <f t="shared" si="5"/>
        <v>0</v>
      </c>
    </row>
    <row r="28" spans="1:36" s="56" customFormat="1" ht="24" customHeight="1" hidden="1">
      <c r="A28" s="51"/>
      <c r="B28" s="47"/>
      <c r="C28" s="59">
        <f>COUNTA(C20:C22)</f>
        <v>0</v>
      </c>
      <c r="D28" s="59">
        <f aca="true" t="shared" si="6" ref="D28:AJ28">COUNTA(D20:D22)</f>
        <v>0</v>
      </c>
      <c r="E28" s="59">
        <f t="shared" si="6"/>
        <v>0</v>
      </c>
      <c r="F28" s="59">
        <f t="shared" si="6"/>
        <v>0</v>
      </c>
      <c r="G28" s="59">
        <f t="shared" si="6"/>
        <v>0</v>
      </c>
      <c r="H28" s="59">
        <f t="shared" si="6"/>
        <v>0</v>
      </c>
      <c r="I28" s="59">
        <f t="shared" si="6"/>
        <v>0</v>
      </c>
      <c r="J28" s="59">
        <f t="shared" si="6"/>
        <v>0</v>
      </c>
      <c r="K28" s="59">
        <f t="shared" si="6"/>
        <v>0</v>
      </c>
      <c r="L28" s="59">
        <f t="shared" si="6"/>
        <v>0</v>
      </c>
      <c r="M28" s="59">
        <f t="shared" si="6"/>
        <v>0</v>
      </c>
      <c r="N28" s="59">
        <f t="shared" si="6"/>
        <v>0</v>
      </c>
      <c r="O28" s="59">
        <f t="shared" si="6"/>
        <v>0</v>
      </c>
      <c r="P28" s="59">
        <f t="shared" si="6"/>
        <v>0</v>
      </c>
      <c r="Q28" s="59">
        <f t="shared" si="6"/>
        <v>0</v>
      </c>
      <c r="R28" s="59">
        <f t="shared" si="6"/>
        <v>0</v>
      </c>
      <c r="S28" s="59">
        <f t="shared" si="6"/>
        <v>0</v>
      </c>
      <c r="T28" s="59">
        <f t="shared" si="6"/>
        <v>0</v>
      </c>
      <c r="U28" s="59">
        <f t="shared" si="6"/>
        <v>0</v>
      </c>
      <c r="V28" s="59">
        <f t="shared" si="6"/>
        <v>0</v>
      </c>
      <c r="W28" s="59">
        <f t="shared" si="6"/>
        <v>0</v>
      </c>
      <c r="X28" s="59">
        <f t="shared" si="6"/>
        <v>0</v>
      </c>
      <c r="Y28" s="59">
        <f t="shared" si="6"/>
        <v>0</v>
      </c>
      <c r="Z28" s="59">
        <f t="shared" si="6"/>
        <v>0</v>
      </c>
      <c r="AA28" s="59">
        <f t="shared" si="6"/>
        <v>0</v>
      </c>
      <c r="AB28" s="59">
        <f t="shared" si="6"/>
        <v>0</v>
      </c>
      <c r="AC28" s="59">
        <f t="shared" si="6"/>
        <v>0</v>
      </c>
      <c r="AD28" s="59">
        <f t="shared" si="6"/>
        <v>0</v>
      </c>
      <c r="AE28" s="59">
        <f t="shared" si="6"/>
        <v>0</v>
      </c>
      <c r="AF28" s="59">
        <f t="shared" si="6"/>
        <v>0</v>
      </c>
      <c r="AG28" s="59">
        <f t="shared" si="6"/>
        <v>0</v>
      </c>
      <c r="AH28" s="59">
        <f t="shared" si="6"/>
        <v>0</v>
      </c>
      <c r="AI28" s="59">
        <f t="shared" si="6"/>
        <v>0</v>
      </c>
      <c r="AJ28" s="59">
        <f t="shared" si="6"/>
        <v>0</v>
      </c>
    </row>
    <row r="29" spans="1:36" s="56" customFormat="1" ht="24" customHeight="1" hidden="1">
      <c r="A29" s="51"/>
      <c r="B29" s="48"/>
      <c r="C29" s="59">
        <f>COUNTA(C24:C25)</f>
        <v>0</v>
      </c>
      <c r="D29" s="59">
        <f aca="true" t="shared" si="7" ref="D29:AJ29">COUNTA(D24:D25)</f>
        <v>0</v>
      </c>
      <c r="E29" s="59">
        <f t="shared" si="7"/>
        <v>0</v>
      </c>
      <c r="F29" s="59">
        <f t="shared" si="7"/>
        <v>0</v>
      </c>
      <c r="G29" s="59">
        <f t="shared" si="7"/>
        <v>0</v>
      </c>
      <c r="H29" s="59">
        <f t="shared" si="7"/>
        <v>0</v>
      </c>
      <c r="I29" s="59">
        <f t="shared" si="7"/>
        <v>0</v>
      </c>
      <c r="J29" s="59">
        <f t="shared" si="7"/>
        <v>0</v>
      </c>
      <c r="K29" s="59">
        <f t="shared" si="7"/>
        <v>0</v>
      </c>
      <c r="L29" s="59">
        <f t="shared" si="7"/>
        <v>0</v>
      </c>
      <c r="M29" s="59">
        <f t="shared" si="7"/>
        <v>0</v>
      </c>
      <c r="N29" s="59">
        <f t="shared" si="7"/>
        <v>0</v>
      </c>
      <c r="O29" s="59">
        <f t="shared" si="7"/>
        <v>0</v>
      </c>
      <c r="P29" s="59">
        <f t="shared" si="7"/>
        <v>0</v>
      </c>
      <c r="Q29" s="59">
        <f t="shared" si="7"/>
        <v>0</v>
      </c>
      <c r="R29" s="59">
        <f t="shared" si="7"/>
        <v>0</v>
      </c>
      <c r="S29" s="59">
        <f t="shared" si="7"/>
        <v>0</v>
      </c>
      <c r="T29" s="59">
        <f t="shared" si="7"/>
        <v>0</v>
      </c>
      <c r="U29" s="59">
        <f t="shared" si="7"/>
        <v>0</v>
      </c>
      <c r="V29" s="59">
        <f t="shared" si="7"/>
        <v>0</v>
      </c>
      <c r="W29" s="59">
        <f t="shared" si="7"/>
        <v>0</v>
      </c>
      <c r="X29" s="59">
        <f t="shared" si="7"/>
        <v>0</v>
      </c>
      <c r="Y29" s="59">
        <f t="shared" si="7"/>
        <v>0</v>
      </c>
      <c r="Z29" s="59">
        <f t="shared" si="7"/>
        <v>0</v>
      </c>
      <c r="AA29" s="59">
        <f t="shared" si="7"/>
        <v>0</v>
      </c>
      <c r="AB29" s="59">
        <f t="shared" si="7"/>
        <v>0</v>
      </c>
      <c r="AC29" s="59">
        <f t="shared" si="7"/>
        <v>0</v>
      </c>
      <c r="AD29" s="59">
        <f t="shared" si="7"/>
        <v>0</v>
      </c>
      <c r="AE29" s="59">
        <f t="shared" si="7"/>
        <v>0</v>
      </c>
      <c r="AF29" s="59">
        <f t="shared" si="7"/>
        <v>0</v>
      </c>
      <c r="AG29" s="59">
        <f t="shared" si="7"/>
        <v>0</v>
      </c>
      <c r="AH29" s="59">
        <f t="shared" si="7"/>
        <v>0</v>
      </c>
      <c r="AI29" s="59">
        <f t="shared" si="7"/>
        <v>0</v>
      </c>
      <c r="AJ29" s="59">
        <f t="shared" si="7"/>
        <v>0</v>
      </c>
    </row>
    <row r="30" spans="1:36" s="56" customFormat="1" ht="24" customHeight="1" hidden="1">
      <c r="A30" s="51"/>
      <c r="B30" s="48"/>
      <c r="C30" s="59">
        <f>SUM(C26:C29)</f>
        <v>0</v>
      </c>
      <c r="D30" s="59">
        <f aca="true" t="shared" si="8" ref="D30:AJ30">SUM(D26:D29)</f>
        <v>0</v>
      </c>
      <c r="E30" s="59">
        <f t="shared" si="8"/>
        <v>0</v>
      </c>
      <c r="F30" s="59">
        <f t="shared" si="8"/>
        <v>0</v>
      </c>
      <c r="G30" s="59">
        <f t="shared" si="8"/>
        <v>0</v>
      </c>
      <c r="H30" s="59">
        <f t="shared" si="8"/>
        <v>0</v>
      </c>
      <c r="I30" s="59">
        <f t="shared" si="8"/>
        <v>0</v>
      </c>
      <c r="J30" s="59">
        <f t="shared" si="8"/>
        <v>0</v>
      </c>
      <c r="K30" s="59">
        <f t="shared" si="8"/>
        <v>0</v>
      </c>
      <c r="L30" s="59">
        <f t="shared" si="8"/>
        <v>0</v>
      </c>
      <c r="M30" s="59">
        <f t="shared" si="8"/>
        <v>0</v>
      </c>
      <c r="N30" s="59">
        <f t="shared" si="8"/>
        <v>0</v>
      </c>
      <c r="O30" s="59">
        <f t="shared" si="8"/>
        <v>0</v>
      </c>
      <c r="P30" s="59">
        <f t="shared" si="8"/>
        <v>0</v>
      </c>
      <c r="Q30" s="59">
        <f t="shared" si="8"/>
        <v>0</v>
      </c>
      <c r="R30" s="59">
        <f t="shared" si="8"/>
        <v>0</v>
      </c>
      <c r="S30" s="59">
        <f t="shared" si="8"/>
        <v>0</v>
      </c>
      <c r="T30" s="59">
        <f t="shared" si="8"/>
        <v>0</v>
      </c>
      <c r="U30" s="59">
        <f t="shared" si="8"/>
        <v>0</v>
      </c>
      <c r="V30" s="59">
        <f t="shared" si="8"/>
        <v>0</v>
      </c>
      <c r="W30" s="59">
        <f t="shared" si="8"/>
        <v>0</v>
      </c>
      <c r="X30" s="59">
        <f t="shared" si="8"/>
        <v>0</v>
      </c>
      <c r="Y30" s="59">
        <f t="shared" si="8"/>
        <v>0</v>
      </c>
      <c r="Z30" s="59">
        <f t="shared" si="8"/>
        <v>0</v>
      </c>
      <c r="AA30" s="59">
        <f t="shared" si="8"/>
        <v>0</v>
      </c>
      <c r="AB30" s="59">
        <f t="shared" si="8"/>
        <v>0</v>
      </c>
      <c r="AC30" s="59">
        <f t="shared" si="8"/>
        <v>0</v>
      </c>
      <c r="AD30" s="59">
        <f t="shared" si="8"/>
        <v>0</v>
      </c>
      <c r="AE30" s="59">
        <f t="shared" si="8"/>
        <v>0</v>
      </c>
      <c r="AF30" s="59">
        <f t="shared" si="8"/>
        <v>0</v>
      </c>
      <c r="AG30" s="59">
        <f t="shared" si="8"/>
        <v>0</v>
      </c>
      <c r="AH30" s="59">
        <f t="shared" si="8"/>
        <v>0</v>
      </c>
      <c r="AI30" s="59">
        <f t="shared" si="8"/>
        <v>0</v>
      </c>
      <c r="AJ30" s="59">
        <f t="shared" si="8"/>
        <v>0</v>
      </c>
    </row>
    <row r="31" spans="1:37" s="56" customFormat="1" ht="24" customHeight="1" hidden="1">
      <c r="A31" s="51"/>
      <c r="B31" s="60" t="s">
        <v>80</v>
      </c>
      <c r="C31" s="186">
        <f>C26/$A3</f>
        <v>0</v>
      </c>
      <c r="D31" s="186">
        <f aca="true" t="shared" si="9" ref="D31:AJ31">D26/$A3</f>
        <v>0</v>
      </c>
      <c r="E31" s="186">
        <f t="shared" si="9"/>
        <v>0</v>
      </c>
      <c r="F31" s="186">
        <f t="shared" si="9"/>
        <v>0</v>
      </c>
      <c r="G31" s="186">
        <f t="shared" si="9"/>
        <v>0</v>
      </c>
      <c r="H31" s="186">
        <f t="shared" si="9"/>
        <v>0</v>
      </c>
      <c r="I31" s="186">
        <f t="shared" si="9"/>
        <v>0</v>
      </c>
      <c r="J31" s="186">
        <f t="shared" si="9"/>
        <v>0</v>
      </c>
      <c r="K31" s="186">
        <f t="shared" si="9"/>
        <v>0</v>
      </c>
      <c r="L31" s="186">
        <f t="shared" si="9"/>
        <v>0</v>
      </c>
      <c r="M31" s="186">
        <f t="shared" si="9"/>
        <v>0</v>
      </c>
      <c r="N31" s="186">
        <f t="shared" si="9"/>
        <v>0</v>
      </c>
      <c r="O31" s="186">
        <f t="shared" si="9"/>
        <v>0</v>
      </c>
      <c r="P31" s="186">
        <f t="shared" si="9"/>
        <v>0</v>
      </c>
      <c r="Q31" s="186">
        <f t="shared" si="9"/>
        <v>0</v>
      </c>
      <c r="R31" s="186">
        <f t="shared" si="9"/>
        <v>0</v>
      </c>
      <c r="S31" s="186">
        <f t="shared" si="9"/>
        <v>0</v>
      </c>
      <c r="T31" s="186">
        <f t="shared" si="9"/>
        <v>0</v>
      </c>
      <c r="U31" s="186">
        <f t="shared" si="9"/>
        <v>0</v>
      </c>
      <c r="V31" s="186">
        <f t="shared" si="9"/>
        <v>0</v>
      </c>
      <c r="W31" s="186">
        <f t="shared" si="9"/>
        <v>0</v>
      </c>
      <c r="X31" s="186">
        <f t="shared" si="9"/>
        <v>0</v>
      </c>
      <c r="Y31" s="186">
        <f t="shared" si="9"/>
        <v>0</v>
      </c>
      <c r="Z31" s="186">
        <f t="shared" si="9"/>
        <v>0</v>
      </c>
      <c r="AA31" s="186">
        <f t="shared" si="9"/>
        <v>0</v>
      </c>
      <c r="AB31" s="186">
        <f t="shared" si="9"/>
        <v>0</v>
      </c>
      <c r="AC31" s="186">
        <f t="shared" si="9"/>
        <v>0</v>
      </c>
      <c r="AD31" s="186">
        <f t="shared" si="9"/>
        <v>0</v>
      </c>
      <c r="AE31" s="186">
        <f t="shared" si="9"/>
        <v>0</v>
      </c>
      <c r="AF31" s="186">
        <f t="shared" si="9"/>
        <v>0</v>
      </c>
      <c r="AG31" s="186">
        <f t="shared" si="9"/>
        <v>0</v>
      </c>
      <c r="AH31" s="186">
        <f t="shared" si="9"/>
        <v>0</v>
      </c>
      <c r="AI31" s="186">
        <f t="shared" si="9"/>
        <v>0</v>
      </c>
      <c r="AJ31" s="186">
        <f t="shared" si="9"/>
        <v>0</v>
      </c>
      <c r="AK31" s="265" t="e">
        <f>SUM(C31:AJ31)/Liste!$C$2</f>
        <v>#DIV/0!</v>
      </c>
    </row>
    <row r="32" spans="1:37" s="57" customFormat="1" ht="24" customHeight="1" hidden="1">
      <c r="A32" s="36"/>
      <c r="B32" s="60" t="s">
        <v>90</v>
      </c>
      <c r="C32" s="186">
        <f>C27/$A12</f>
        <v>0</v>
      </c>
      <c r="D32" s="186">
        <f aca="true" t="shared" si="10" ref="D32:AJ32">D27/$A12</f>
        <v>0</v>
      </c>
      <c r="E32" s="186">
        <f t="shared" si="10"/>
        <v>0</v>
      </c>
      <c r="F32" s="186">
        <f t="shared" si="10"/>
        <v>0</v>
      </c>
      <c r="G32" s="186">
        <f t="shared" si="10"/>
        <v>0</v>
      </c>
      <c r="H32" s="186">
        <f t="shared" si="10"/>
        <v>0</v>
      </c>
      <c r="I32" s="186">
        <f t="shared" si="10"/>
        <v>0</v>
      </c>
      <c r="J32" s="186">
        <f t="shared" si="10"/>
        <v>0</v>
      </c>
      <c r="K32" s="186">
        <f t="shared" si="10"/>
        <v>0</v>
      </c>
      <c r="L32" s="186">
        <f t="shared" si="10"/>
        <v>0</v>
      </c>
      <c r="M32" s="186">
        <f t="shared" si="10"/>
        <v>0</v>
      </c>
      <c r="N32" s="186">
        <f t="shared" si="10"/>
        <v>0</v>
      </c>
      <c r="O32" s="186">
        <f t="shared" si="10"/>
        <v>0</v>
      </c>
      <c r="P32" s="186">
        <f t="shared" si="10"/>
        <v>0</v>
      </c>
      <c r="Q32" s="186">
        <f t="shared" si="10"/>
        <v>0</v>
      </c>
      <c r="R32" s="186">
        <f t="shared" si="10"/>
        <v>0</v>
      </c>
      <c r="S32" s="186">
        <f t="shared" si="10"/>
        <v>0</v>
      </c>
      <c r="T32" s="186">
        <f t="shared" si="10"/>
        <v>0</v>
      </c>
      <c r="U32" s="186">
        <f t="shared" si="10"/>
        <v>0</v>
      </c>
      <c r="V32" s="186">
        <f t="shared" si="10"/>
        <v>0</v>
      </c>
      <c r="W32" s="186">
        <f t="shared" si="10"/>
        <v>0</v>
      </c>
      <c r="X32" s="186">
        <f t="shared" si="10"/>
        <v>0</v>
      </c>
      <c r="Y32" s="186">
        <f t="shared" si="10"/>
        <v>0</v>
      </c>
      <c r="Z32" s="186">
        <f t="shared" si="10"/>
        <v>0</v>
      </c>
      <c r="AA32" s="186">
        <f t="shared" si="10"/>
        <v>0</v>
      </c>
      <c r="AB32" s="186">
        <f t="shared" si="10"/>
        <v>0</v>
      </c>
      <c r="AC32" s="186">
        <f t="shared" si="10"/>
        <v>0</v>
      </c>
      <c r="AD32" s="186">
        <f t="shared" si="10"/>
        <v>0</v>
      </c>
      <c r="AE32" s="186">
        <f t="shared" si="10"/>
        <v>0</v>
      </c>
      <c r="AF32" s="186">
        <f t="shared" si="10"/>
        <v>0</v>
      </c>
      <c r="AG32" s="186">
        <f t="shared" si="10"/>
        <v>0</v>
      </c>
      <c r="AH32" s="186">
        <f t="shared" si="10"/>
        <v>0</v>
      </c>
      <c r="AI32" s="186">
        <f t="shared" si="10"/>
        <v>0</v>
      </c>
      <c r="AJ32" s="186">
        <f t="shared" si="10"/>
        <v>0</v>
      </c>
      <c r="AK32" s="265" t="e">
        <f>SUM(C32:AJ32)/Liste!$C$2</f>
        <v>#DIV/0!</v>
      </c>
    </row>
    <row r="33" spans="1:37" s="57" customFormat="1" ht="24" customHeight="1" hidden="1">
      <c r="A33" s="36"/>
      <c r="B33" s="60" t="s">
        <v>96</v>
      </c>
      <c r="C33" s="186">
        <f>C28/$A19</f>
        <v>0</v>
      </c>
      <c r="D33" s="186">
        <f aca="true" t="shared" si="11" ref="D33:AJ33">D28/$A19</f>
        <v>0</v>
      </c>
      <c r="E33" s="186">
        <f t="shared" si="11"/>
        <v>0</v>
      </c>
      <c r="F33" s="186">
        <f t="shared" si="11"/>
        <v>0</v>
      </c>
      <c r="G33" s="186">
        <f t="shared" si="11"/>
        <v>0</v>
      </c>
      <c r="H33" s="186">
        <f t="shared" si="11"/>
        <v>0</v>
      </c>
      <c r="I33" s="186">
        <f t="shared" si="11"/>
        <v>0</v>
      </c>
      <c r="J33" s="186">
        <f t="shared" si="11"/>
        <v>0</v>
      </c>
      <c r="K33" s="186">
        <f t="shared" si="11"/>
        <v>0</v>
      </c>
      <c r="L33" s="186">
        <f t="shared" si="11"/>
        <v>0</v>
      </c>
      <c r="M33" s="186">
        <f t="shared" si="11"/>
        <v>0</v>
      </c>
      <c r="N33" s="186">
        <f t="shared" si="11"/>
        <v>0</v>
      </c>
      <c r="O33" s="186">
        <f t="shared" si="11"/>
        <v>0</v>
      </c>
      <c r="P33" s="186">
        <f t="shared" si="11"/>
        <v>0</v>
      </c>
      <c r="Q33" s="186">
        <f t="shared" si="11"/>
        <v>0</v>
      </c>
      <c r="R33" s="186">
        <f t="shared" si="11"/>
        <v>0</v>
      </c>
      <c r="S33" s="186">
        <f t="shared" si="11"/>
        <v>0</v>
      </c>
      <c r="T33" s="186">
        <f t="shared" si="11"/>
        <v>0</v>
      </c>
      <c r="U33" s="186">
        <f t="shared" si="11"/>
        <v>0</v>
      </c>
      <c r="V33" s="186">
        <f t="shared" si="11"/>
        <v>0</v>
      </c>
      <c r="W33" s="186">
        <f t="shared" si="11"/>
        <v>0</v>
      </c>
      <c r="X33" s="186">
        <f t="shared" si="11"/>
        <v>0</v>
      </c>
      <c r="Y33" s="186">
        <f t="shared" si="11"/>
        <v>0</v>
      </c>
      <c r="Z33" s="186">
        <f t="shared" si="11"/>
        <v>0</v>
      </c>
      <c r="AA33" s="186">
        <f t="shared" si="11"/>
        <v>0</v>
      </c>
      <c r="AB33" s="186">
        <f t="shared" si="11"/>
        <v>0</v>
      </c>
      <c r="AC33" s="186">
        <f t="shared" si="11"/>
        <v>0</v>
      </c>
      <c r="AD33" s="186">
        <f t="shared" si="11"/>
        <v>0</v>
      </c>
      <c r="AE33" s="186">
        <f t="shared" si="11"/>
        <v>0</v>
      </c>
      <c r="AF33" s="186">
        <f t="shared" si="11"/>
        <v>0</v>
      </c>
      <c r="AG33" s="186">
        <f t="shared" si="11"/>
        <v>0</v>
      </c>
      <c r="AH33" s="186">
        <f t="shared" si="11"/>
        <v>0</v>
      </c>
      <c r="AI33" s="186">
        <f t="shared" si="11"/>
        <v>0</v>
      </c>
      <c r="AJ33" s="186">
        <f t="shared" si="11"/>
        <v>0</v>
      </c>
      <c r="AK33" s="265" t="e">
        <f>SUM(C33:AJ33)/Liste!$C$2</f>
        <v>#DIV/0!</v>
      </c>
    </row>
    <row r="34" spans="1:37" s="57" customFormat="1" ht="24" customHeight="1" hidden="1">
      <c r="A34" s="36"/>
      <c r="B34" s="61" t="s">
        <v>97</v>
      </c>
      <c r="C34" s="186">
        <f>C29/$A23</f>
        <v>0</v>
      </c>
      <c r="D34" s="186">
        <f aca="true" t="shared" si="12" ref="D34:AJ34">D29/$A23</f>
        <v>0</v>
      </c>
      <c r="E34" s="186">
        <f t="shared" si="12"/>
        <v>0</v>
      </c>
      <c r="F34" s="186">
        <f t="shared" si="12"/>
        <v>0</v>
      </c>
      <c r="G34" s="186">
        <f t="shared" si="12"/>
        <v>0</v>
      </c>
      <c r="H34" s="186">
        <f t="shared" si="12"/>
        <v>0</v>
      </c>
      <c r="I34" s="186">
        <f t="shared" si="12"/>
        <v>0</v>
      </c>
      <c r="J34" s="186">
        <f t="shared" si="12"/>
        <v>0</v>
      </c>
      <c r="K34" s="186">
        <f t="shared" si="12"/>
        <v>0</v>
      </c>
      <c r="L34" s="186">
        <f t="shared" si="12"/>
        <v>0</v>
      </c>
      <c r="M34" s="186">
        <f t="shared" si="12"/>
        <v>0</v>
      </c>
      <c r="N34" s="186">
        <f t="shared" si="12"/>
        <v>0</v>
      </c>
      <c r="O34" s="186">
        <f t="shared" si="12"/>
        <v>0</v>
      </c>
      <c r="P34" s="186">
        <f t="shared" si="12"/>
        <v>0</v>
      </c>
      <c r="Q34" s="186">
        <f t="shared" si="12"/>
        <v>0</v>
      </c>
      <c r="R34" s="186">
        <f t="shared" si="12"/>
        <v>0</v>
      </c>
      <c r="S34" s="186">
        <f t="shared" si="12"/>
        <v>0</v>
      </c>
      <c r="T34" s="186">
        <f t="shared" si="12"/>
        <v>0</v>
      </c>
      <c r="U34" s="186">
        <f t="shared" si="12"/>
        <v>0</v>
      </c>
      <c r="V34" s="186">
        <f t="shared" si="12"/>
        <v>0</v>
      </c>
      <c r="W34" s="186">
        <f t="shared" si="12"/>
        <v>0</v>
      </c>
      <c r="X34" s="186">
        <f t="shared" si="12"/>
        <v>0</v>
      </c>
      <c r="Y34" s="186">
        <f t="shared" si="12"/>
        <v>0</v>
      </c>
      <c r="Z34" s="186">
        <f t="shared" si="12"/>
        <v>0</v>
      </c>
      <c r="AA34" s="186">
        <f t="shared" si="12"/>
        <v>0</v>
      </c>
      <c r="AB34" s="186">
        <f t="shared" si="12"/>
        <v>0</v>
      </c>
      <c r="AC34" s="186">
        <f t="shared" si="12"/>
        <v>0</v>
      </c>
      <c r="AD34" s="186">
        <f t="shared" si="12"/>
        <v>0</v>
      </c>
      <c r="AE34" s="186">
        <f t="shared" si="12"/>
        <v>0</v>
      </c>
      <c r="AF34" s="186">
        <f t="shared" si="12"/>
        <v>0</v>
      </c>
      <c r="AG34" s="186">
        <f t="shared" si="12"/>
        <v>0</v>
      </c>
      <c r="AH34" s="186">
        <f t="shared" si="12"/>
        <v>0</v>
      </c>
      <c r="AI34" s="186">
        <f t="shared" si="12"/>
        <v>0</v>
      </c>
      <c r="AJ34" s="186">
        <f t="shared" si="12"/>
        <v>0</v>
      </c>
      <c r="AK34" s="265" t="e">
        <f>SUM(C34:AJ34)/Liste!$C$2</f>
        <v>#DIV/0!</v>
      </c>
    </row>
    <row r="35" spans="1:37" s="57" customFormat="1" ht="24" customHeight="1" hidden="1">
      <c r="A35" s="36"/>
      <c r="B35" s="62" t="s">
        <v>138</v>
      </c>
      <c r="C35" s="187">
        <f>C30/($A3+$A12+$A19+$A23)</f>
        <v>0</v>
      </c>
      <c r="D35" s="187">
        <f aca="true" t="shared" si="13" ref="D35:AJ35">D30/($A3+$A12+$A19+$A23)</f>
        <v>0</v>
      </c>
      <c r="E35" s="187">
        <f t="shared" si="13"/>
        <v>0</v>
      </c>
      <c r="F35" s="187">
        <f t="shared" si="13"/>
        <v>0</v>
      </c>
      <c r="G35" s="187">
        <f t="shared" si="13"/>
        <v>0</v>
      </c>
      <c r="H35" s="187">
        <f t="shared" si="13"/>
        <v>0</v>
      </c>
      <c r="I35" s="187">
        <f t="shared" si="13"/>
        <v>0</v>
      </c>
      <c r="J35" s="187">
        <f t="shared" si="13"/>
        <v>0</v>
      </c>
      <c r="K35" s="187">
        <f t="shared" si="13"/>
        <v>0</v>
      </c>
      <c r="L35" s="187">
        <f t="shared" si="13"/>
        <v>0</v>
      </c>
      <c r="M35" s="187">
        <f t="shared" si="13"/>
        <v>0</v>
      </c>
      <c r="N35" s="187">
        <f t="shared" si="13"/>
        <v>0</v>
      </c>
      <c r="O35" s="187">
        <f t="shared" si="13"/>
        <v>0</v>
      </c>
      <c r="P35" s="187">
        <f t="shared" si="13"/>
        <v>0</v>
      </c>
      <c r="Q35" s="187">
        <f t="shared" si="13"/>
        <v>0</v>
      </c>
      <c r="R35" s="187">
        <f t="shared" si="13"/>
        <v>0</v>
      </c>
      <c r="S35" s="187">
        <f t="shared" si="13"/>
        <v>0</v>
      </c>
      <c r="T35" s="187">
        <f t="shared" si="13"/>
        <v>0</v>
      </c>
      <c r="U35" s="187">
        <f t="shared" si="13"/>
        <v>0</v>
      </c>
      <c r="V35" s="187">
        <f t="shared" si="13"/>
        <v>0</v>
      </c>
      <c r="W35" s="187">
        <f t="shared" si="13"/>
        <v>0</v>
      </c>
      <c r="X35" s="187">
        <f t="shared" si="13"/>
        <v>0</v>
      </c>
      <c r="Y35" s="187">
        <f t="shared" si="13"/>
        <v>0</v>
      </c>
      <c r="Z35" s="187">
        <f t="shared" si="13"/>
        <v>0</v>
      </c>
      <c r="AA35" s="187">
        <f t="shared" si="13"/>
        <v>0</v>
      </c>
      <c r="AB35" s="187">
        <f t="shared" si="13"/>
        <v>0</v>
      </c>
      <c r="AC35" s="187">
        <f t="shared" si="13"/>
        <v>0</v>
      </c>
      <c r="AD35" s="187">
        <f t="shared" si="13"/>
        <v>0</v>
      </c>
      <c r="AE35" s="187">
        <f t="shared" si="13"/>
        <v>0</v>
      </c>
      <c r="AF35" s="187">
        <f t="shared" si="13"/>
        <v>0</v>
      </c>
      <c r="AG35" s="187">
        <f t="shared" si="13"/>
        <v>0</v>
      </c>
      <c r="AH35" s="187">
        <f t="shared" si="13"/>
        <v>0</v>
      </c>
      <c r="AI35" s="187">
        <f t="shared" si="13"/>
        <v>0</v>
      </c>
      <c r="AJ35" s="187">
        <f t="shared" si="13"/>
        <v>0</v>
      </c>
      <c r="AK35" s="266" t="e">
        <f>SUM(C35:AJ35)/Liste!$C$2</f>
        <v>#DIV/0!</v>
      </c>
    </row>
    <row r="36" spans="1:36" s="57" customFormat="1" ht="24" customHeight="1">
      <c r="A36" s="36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</row>
    <row r="37" spans="1:36" s="57" customFormat="1" ht="15" customHeight="1">
      <c r="A37" s="36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</row>
    <row r="38" spans="1:36" s="57" customFormat="1" ht="15" customHeight="1">
      <c r="A38" s="36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</row>
    <row r="39" spans="1:36" s="57" customFormat="1" ht="15" customHeight="1">
      <c r="A39" s="36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</row>
    <row r="40" spans="1:36" s="57" customFormat="1" ht="15" customHeight="1">
      <c r="A40" s="3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</row>
    <row r="41" spans="1:36" s="57" customFormat="1" ht="15" customHeight="1">
      <c r="A41" s="36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</row>
    <row r="42" spans="1:36" s="57" customFormat="1" ht="15" customHeight="1">
      <c r="A42" s="36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</row>
    <row r="43" s="57" customFormat="1" ht="15" customHeight="1">
      <c r="A43" s="36"/>
    </row>
    <row r="44" s="57" customFormat="1" ht="15" customHeight="1">
      <c r="A44" s="36"/>
    </row>
    <row r="45" s="57" customFormat="1" ht="15" customHeight="1">
      <c r="A45" s="36"/>
    </row>
    <row r="46" s="57" customFormat="1" ht="15" customHeight="1">
      <c r="A46" s="36"/>
    </row>
  </sheetData>
  <sheetProtection password="CF99" sheet="1" objects="1" scenarios="1" selectLockedCells="1"/>
  <mergeCells count="1">
    <mergeCell ref="A1:B1"/>
  </mergeCells>
  <conditionalFormatting sqref="C23:AJ23">
    <cfRule type="cellIs" priority="14" dxfId="4" operator="greaterThan" stopIfTrue="1">
      <formula>0.75</formula>
    </cfRule>
    <cfRule type="cellIs" priority="15" dxfId="3" operator="between" stopIfTrue="1">
      <formula>0.51</formula>
      <formula>0.75</formula>
    </cfRule>
    <cfRule type="cellIs" priority="16" dxfId="70" operator="lessThanOrEqual" stopIfTrue="1">
      <formula>0.25</formula>
    </cfRule>
  </conditionalFormatting>
  <conditionalFormatting sqref="C23:AJ23">
    <cfRule type="cellIs" priority="13" dxfId="2" operator="between">
      <formula>0.26</formula>
      <formula>0.5</formula>
    </cfRule>
  </conditionalFormatting>
  <conditionalFormatting sqref="C19:AJ19">
    <cfRule type="cellIs" priority="10" dxfId="4" operator="greaterThan" stopIfTrue="1">
      <formula>0.75</formula>
    </cfRule>
    <cfRule type="cellIs" priority="11" dxfId="3" operator="between" stopIfTrue="1">
      <formula>0.51</formula>
      <formula>0.75</formula>
    </cfRule>
    <cfRule type="cellIs" priority="12" dxfId="70" operator="lessThanOrEqual" stopIfTrue="1">
      <formula>0.25</formula>
    </cfRule>
  </conditionalFormatting>
  <conditionalFormatting sqref="C19:AJ19">
    <cfRule type="cellIs" priority="9" dxfId="2" operator="between">
      <formula>0.26</formula>
      <formula>0.5</formula>
    </cfRule>
  </conditionalFormatting>
  <conditionalFormatting sqref="C12:AJ12">
    <cfRule type="cellIs" priority="6" dxfId="4" operator="greaterThan" stopIfTrue="1">
      <formula>0.75</formula>
    </cfRule>
    <cfRule type="cellIs" priority="7" dxfId="3" operator="between" stopIfTrue="1">
      <formula>0.51</formula>
      <formula>0.75</formula>
    </cfRule>
    <cfRule type="cellIs" priority="8" dxfId="70" operator="lessThanOrEqual" stopIfTrue="1">
      <formula>0.25</formula>
    </cfRule>
  </conditionalFormatting>
  <conditionalFormatting sqref="C12:AJ12">
    <cfRule type="cellIs" priority="5" dxfId="2" operator="between">
      <formula>0.26</formula>
      <formula>0.5</formula>
    </cfRule>
  </conditionalFormatting>
  <conditionalFormatting sqref="C3:AJ3">
    <cfRule type="cellIs" priority="2" dxfId="4" operator="greaterThan" stopIfTrue="1">
      <formula>0.75</formula>
    </cfRule>
    <cfRule type="cellIs" priority="3" dxfId="3" operator="between" stopIfTrue="1">
      <formula>0.51</formula>
      <formula>0.75</formula>
    </cfRule>
    <cfRule type="cellIs" priority="4" dxfId="70" operator="lessThanOrEqual" stopIfTrue="1">
      <formula>0.25</formula>
    </cfRule>
  </conditionalFormatting>
  <conditionalFormatting sqref="C3:AJ3">
    <cfRule type="cellIs" priority="1" dxfId="2" operator="between">
      <formula>0.26</formula>
      <formula>0.5</formula>
    </cfRule>
  </conditionalFormatting>
  <dataValidations count="1">
    <dataValidation type="list" allowBlank="1" showDropDown="1" showInputMessage="1" showErrorMessage="1" sqref="C4:AJ11 C24:AJ25 C20:AJ22 C13:AJ18">
      <formula1>$AM$1:$AM$3</formula1>
    </dataValidation>
  </dataValidations>
  <printOptions horizontalCentered="1" verticalCentered="1"/>
  <pageMargins left="0.2362204724409449" right="0.15748031496062992" top="0.5905511811023623" bottom="0.5905511811023623" header="0.5118110236220472" footer="0.5118110236220472"/>
  <pageSetup horizontalDpi="600" verticalDpi="600" orientation="landscape" paperSize="9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1"/>
  <sheetViews>
    <sheetView showGridLines="0" showRowColHeaders="0" zoomScale="90" zoomScaleNormal="90" zoomScalePageLayoutView="0" workbookViewId="0" topLeftCell="B1">
      <pane xSplit="1" topLeftCell="C1" activePane="topRight" state="frozen"/>
      <selection pane="topLeft" activeCell="B10" sqref="B10:D10"/>
      <selection pane="topRight" activeCell="C2" sqref="C2"/>
    </sheetView>
  </sheetViews>
  <sheetFormatPr defaultColWidth="11.421875" defaultRowHeight="12.75"/>
  <cols>
    <col min="1" max="1" width="5.00390625" style="98" hidden="1" customWidth="1"/>
    <col min="2" max="2" width="48.7109375" style="100" customWidth="1"/>
    <col min="3" max="36" width="5.00390625" style="100" customWidth="1"/>
    <col min="37" max="37" width="7.28125" style="100" customWidth="1"/>
    <col min="38" max="38" width="9.8515625" style="100" customWidth="1"/>
    <col min="39" max="39" width="11.421875" style="100" hidden="1" customWidth="1"/>
    <col min="40" max="16384" width="11.421875" style="100" customWidth="1"/>
  </cols>
  <sheetData>
    <row r="1" spans="1:39" ht="72.75" customHeight="1">
      <c r="A1" s="284" t="s">
        <v>123</v>
      </c>
      <c r="B1" s="285"/>
      <c r="C1" s="119">
        <f>IF(Liste!$B$16&lt;&gt;"",Liste!$H$16,"")</f>
      </c>
      <c r="D1" s="119">
        <f>IF(Liste!$B$16&lt;&gt;"",Liste!$H$17,"")</f>
      </c>
      <c r="E1" s="119">
        <f>IF(Liste!$B$16&lt;&gt;"",Liste!$H$18,"")</f>
      </c>
      <c r="F1" s="119">
        <f>IF(Liste!$B$16&lt;&gt;"",Liste!$H$19,"")</f>
      </c>
      <c r="G1" s="119">
        <f>IF(Liste!$B$16&lt;&gt;"",Liste!$H$20,"")</f>
      </c>
      <c r="H1" s="119">
        <f>IF(Liste!$B$16&lt;&gt;"",Liste!$H$21,"")</f>
      </c>
      <c r="I1" s="119">
        <f>IF(Liste!$B$16&lt;&gt;"",Liste!$H$22,"")</f>
      </c>
      <c r="J1" s="119">
        <f>IF(Liste!$B$16&lt;&gt;"",Liste!$H$23,"")</f>
      </c>
      <c r="K1" s="119">
        <f>IF(Liste!$B$16&lt;&gt;"",Liste!$H$24,"")</f>
      </c>
      <c r="L1" s="119">
        <f>IF(Liste!$B$16&lt;&gt;"",Liste!$H$25,"")</f>
      </c>
      <c r="M1" s="119">
        <f>IF(Liste!$B$16&lt;&gt;"",Liste!$H$26,"")</f>
      </c>
      <c r="N1" s="119">
        <f>IF(Liste!$B$16&lt;&gt;"",Liste!$H$27,"")</f>
      </c>
      <c r="O1" s="119">
        <f>IF(Liste!$B$16&lt;&gt;"",Liste!$H$28,"")</f>
      </c>
      <c r="P1" s="119">
        <f>IF(Liste!$B$16&lt;&gt;"",Liste!$H$29,"")</f>
      </c>
      <c r="Q1" s="119">
        <f>IF(Liste!$B$16&lt;&gt;"",Liste!$H$30,"")</f>
      </c>
      <c r="R1" s="119">
        <f>IF(Liste!$B$16&lt;&gt;"",Liste!$H$31,"")</f>
      </c>
      <c r="S1" s="119">
        <f>IF(Liste!$B$16&lt;&gt;"",Liste!$H$32,"")</f>
      </c>
      <c r="T1" s="119">
        <f>IF(Liste!$B$16&lt;&gt;"",Liste!$H$33,"")</f>
      </c>
      <c r="U1" s="120">
        <f>IF(Liste!$B$16&lt;&gt;"",Liste!$H$34,"")</f>
      </c>
      <c r="V1" s="120">
        <f>IF(Liste!$B$16&lt;&gt;"",Liste!$H$35,"")</f>
      </c>
      <c r="W1" s="120">
        <f>IF(Liste!$B$16&lt;&gt;"",Liste!$H$36,"")</f>
      </c>
      <c r="X1" s="120">
        <f>IF(Liste!$B$16&lt;&gt;"",Liste!$H$37,"")</f>
      </c>
      <c r="Y1" s="120">
        <f>IF(Liste!$B$16&lt;&gt;"",Liste!$H$38,"")</f>
      </c>
      <c r="Z1" s="120">
        <f>IF(Liste!$B$16&lt;&gt;"",Liste!$H$39,"")</f>
      </c>
      <c r="AA1" s="120">
        <f>IF(Liste!$B$16&lt;&gt;"",Liste!$H$40,"")</f>
      </c>
      <c r="AB1" s="120">
        <f>IF(Liste!$B$16&lt;&gt;"",Liste!$H$41,"")</f>
      </c>
      <c r="AC1" s="120">
        <f>IF(Liste!$B$16&lt;&gt;"",Liste!$H$42,"")</f>
      </c>
      <c r="AD1" s="120">
        <f>IF(Liste!$B$16&lt;&gt;"",Liste!$H$43,"")</f>
      </c>
      <c r="AE1" s="120">
        <f>IF(Liste!$B$16&lt;&gt;"",Liste!$H$44,"")</f>
      </c>
      <c r="AF1" s="120">
        <f>IF(Liste!$B$16&lt;&gt;"",Liste!$H$45,"")</f>
      </c>
      <c r="AG1" s="120">
        <f>IF(Liste!$B$16&lt;&gt;"",Liste!$H$46,"")</f>
      </c>
      <c r="AH1" s="120">
        <f>IF(Liste!$B$16&lt;&gt;"",Liste!$H$47,"")</f>
      </c>
      <c r="AI1" s="120">
        <f>IF(Liste!$B$16&lt;&gt;"",Liste!$H$48,"")</f>
      </c>
      <c r="AJ1" s="121">
        <f>IF(Liste!$B$16&lt;&gt;"",Liste!$H$49,"")</f>
      </c>
      <c r="AK1" s="99"/>
      <c r="AM1" s="100" t="s">
        <v>155</v>
      </c>
    </row>
    <row r="2" spans="1:37" ht="66" customHeight="1">
      <c r="A2" s="180"/>
      <c r="B2" s="178" t="s">
        <v>186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260"/>
      <c r="AK2" s="99"/>
    </row>
    <row r="3" spans="1:39" s="102" customFormat="1" ht="30" customHeight="1">
      <c r="A3" s="122">
        <v>1</v>
      </c>
      <c r="B3" s="175" t="s">
        <v>124</v>
      </c>
      <c r="C3" s="101">
        <f>COUNTA(C4)/$A3</f>
        <v>0</v>
      </c>
      <c r="D3" s="101">
        <f aca="true" t="shared" si="0" ref="D3:AJ3">COUNTA(D4)/$A3</f>
        <v>0</v>
      </c>
      <c r="E3" s="101">
        <f t="shared" si="0"/>
        <v>0</v>
      </c>
      <c r="F3" s="101">
        <f t="shared" si="0"/>
        <v>0</v>
      </c>
      <c r="G3" s="101">
        <f t="shared" si="0"/>
        <v>0</v>
      </c>
      <c r="H3" s="101">
        <f t="shared" si="0"/>
        <v>0</v>
      </c>
      <c r="I3" s="101">
        <f t="shared" si="0"/>
        <v>0</v>
      </c>
      <c r="J3" s="101">
        <f t="shared" si="0"/>
        <v>0</v>
      </c>
      <c r="K3" s="101">
        <f t="shared" si="0"/>
        <v>0</v>
      </c>
      <c r="L3" s="101">
        <f t="shared" si="0"/>
        <v>0</v>
      </c>
      <c r="M3" s="101">
        <f t="shared" si="0"/>
        <v>0</v>
      </c>
      <c r="N3" s="101">
        <f t="shared" si="0"/>
        <v>0</v>
      </c>
      <c r="O3" s="101">
        <f t="shared" si="0"/>
        <v>0</v>
      </c>
      <c r="P3" s="101">
        <f t="shared" si="0"/>
        <v>0</v>
      </c>
      <c r="Q3" s="101">
        <f t="shared" si="0"/>
        <v>0</v>
      </c>
      <c r="R3" s="101">
        <f t="shared" si="0"/>
        <v>0</v>
      </c>
      <c r="S3" s="101">
        <f t="shared" si="0"/>
        <v>0</v>
      </c>
      <c r="T3" s="101">
        <f t="shared" si="0"/>
        <v>0</v>
      </c>
      <c r="U3" s="101">
        <f t="shared" si="0"/>
        <v>0</v>
      </c>
      <c r="V3" s="101">
        <f t="shared" si="0"/>
        <v>0</v>
      </c>
      <c r="W3" s="101">
        <f t="shared" si="0"/>
        <v>0</v>
      </c>
      <c r="X3" s="101">
        <f t="shared" si="0"/>
        <v>0</v>
      </c>
      <c r="Y3" s="101">
        <f t="shared" si="0"/>
        <v>0</v>
      </c>
      <c r="Z3" s="101">
        <f t="shared" si="0"/>
        <v>0</v>
      </c>
      <c r="AA3" s="101">
        <f t="shared" si="0"/>
        <v>0</v>
      </c>
      <c r="AB3" s="101">
        <f t="shared" si="0"/>
        <v>0</v>
      </c>
      <c r="AC3" s="101">
        <f t="shared" si="0"/>
        <v>0</v>
      </c>
      <c r="AD3" s="101">
        <f t="shared" si="0"/>
        <v>0</v>
      </c>
      <c r="AE3" s="101">
        <f t="shared" si="0"/>
        <v>0</v>
      </c>
      <c r="AF3" s="101">
        <f t="shared" si="0"/>
        <v>0</v>
      </c>
      <c r="AG3" s="101">
        <f t="shared" si="0"/>
        <v>0</v>
      </c>
      <c r="AH3" s="101">
        <f t="shared" si="0"/>
        <v>0</v>
      </c>
      <c r="AI3" s="101">
        <f t="shared" si="0"/>
        <v>0</v>
      </c>
      <c r="AJ3" s="261">
        <f t="shared" si="0"/>
        <v>0</v>
      </c>
      <c r="AM3" s="102" t="s">
        <v>182</v>
      </c>
    </row>
    <row r="4" spans="1:36" s="102" customFormat="1" ht="24">
      <c r="A4" s="123" t="s">
        <v>126</v>
      </c>
      <c r="B4" s="37" t="s">
        <v>59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26"/>
    </row>
    <row r="5" spans="1:36" s="102" customFormat="1" ht="42" customHeight="1">
      <c r="A5" s="125">
        <v>3</v>
      </c>
      <c r="B5" s="175" t="s">
        <v>125</v>
      </c>
      <c r="C5" s="101">
        <f>COUNTA(C6:C8)/$A5</f>
        <v>0</v>
      </c>
      <c r="D5" s="101">
        <f aca="true" t="shared" si="1" ref="D5:AJ5">COUNTA(D6:D8)/$A5</f>
        <v>0</v>
      </c>
      <c r="E5" s="101">
        <f t="shared" si="1"/>
        <v>0</v>
      </c>
      <c r="F5" s="101">
        <f t="shared" si="1"/>
        <v>0</v>
      </c>
      <c r="G5" s="101">
        <f t="shared" si="1"/>
        <v>0</v>
      </c>
      <c r="H5" s="101">
        <f t="shared" si="1"/>
        <v>0</v>
      </c>
      <c r="I5" s="101">
        <f t="shared" si="1"/>
        <v>0</v>
      </c>
      <c r="J5" s="101">
        <f t="shared" si="1"/>
        <v>0</v>
      </c>
      <c r="K5" s="101">
        <f t="shared" si="1"/>
        <v>0</v>
      </c>
      <c r="L5" s="101">
        <f t="shared" si="1"/>
        <v>0</v>
      </c>
      <c r="M5" s="101">
        <f t="shared" si="1"/>
        <v>0</v>
      </c>
      <c r="N5" s="101">
        <f t="shared" si="1"/>
        <v>0</v>
      </c>
      <c r="O5" s="101">
        <f t="shared" si="1"/>
        <v>0</v>
      </c>
      <c r="P5" s="101">
        <f t="shared" si="1"/>
        <v>0</v>
      </c>
      <c r="Q5" s="101">
        <f t="shared" si="1"/>
        <v>0</v>
      </c>
      <c r="R5" s="101">
        <f t="shared" si="1"/>
        <v>0</v>
      </c>
      <c r="S5" s="101">
        <f t="shared" si="1"/>
        <v>0</v>
      </c>
      <c r="T5" s="101">
        <f t="shared" si="1"/>
        <v>0</v>
      </c>
      <c r="U5" s="101">
        <f t="shared" si="1"/>
        <v>0</v>
      </c>
      <c r="V5" s="101">
        <f t="shared" si="1"/>
        <v>0</v>
      </c>
      <c r="W5" s="101">
        <f t="shared" si="1"/>
        <v>0</v>
      </c>
      <c r="X5" s="101">
        <f t="shared" si="1"/>
        <v>0</v>
      </c>
      <c r="Y5" s="101">
        <f t="shared" si="1"/>
        <v>0</v>
      </c>
      <c r="Z5" s="101">
        <f t="shared" si="1"/>
        <v>0</v>
      </c>
      <c r="AA5" s="101">
        <f t="shared" si="1"/>
        <v>0</v>
      </c>
      <c r="AB5" s="101">
        <f t="shared" si="1"/>
        <v>0</v>
      </c>
      <c r="AC5" s="101">
        <f t="shared" si="1"/>
        <v>0</v>
      </c>
      <c r="AD5" s="101">
        <f t="shared" si="1"/>
        <v>0</v>
      </c>
      <c r="AE5" s="101">
        <f t="shared" si="1"/>
        <v>0</v>
      </c>
      <c r="AF5" s="101">
        <f t="shared" si="1"/>
        <v>0</v>
      </c>
      <c r="AG5" s="101">
        <f t="shared" si="1"/>
        <v>0</v>
      </c>
      <c r="AH5" s="101">
        <f t="shared" si="1"/>
        <v>0</v>
      </c>
      <c r="AI5" s="101">
        <f t="shared" si="1"/>
        <v>0</v>
      </c>
      <c r="AJ5" s="261">
        <f t="shared" si="1"/>
        <v>0</v>
      </c>
    </row>
    <row r="6" spans="1:36" s="102" customFormat="1" ht="18.75">
      <c r="A6" s="123" t="s">
        <v>127</v>
      </c>
      <c r="B6" s="37" t="s">
        <v>60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26"/>
    </row>
    <row r="7" spans="1:36" s="102" customFormat="1" ht="24">
      <c r="A7" s="123" t="s">
        <v>128</v>
      </c>
      <c r="B7" s="37" t="s">
        <v>207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26"/>
    </row>
    <row r="8" spans="1:36" s="102" customFormat="1" ht="36.75" thickBot="1">
      <c r="A8" s="127" t="s">
        <v>129</v>
      </c>
      <c r="B8" s="128" t="s">
        <v>62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76"/>
    </row>
    <row r="9" spans="1:36" s="106" customFormat="1" ht="18.75" hidden="1">
      <c r="A9" s="104"/>
      <c r="B9" s="45"/>
      <c r="C9" s="118">
        <f>COUNTA(C4)</f>
        <v>0</v>
      </c>
      <c r="D9" s="118">
        <f aca="true" t="shared" si="2" ref="D9:AJ9">COUNTA(D4)</f>
        <v>0</v>
      </c>
      <c r="E9" s="118">
        <f t="shared" si="2"/>
        <v>0</v>
      </c>
      <c r="F9" s="118">
        <f t="shared" si="2"/>
        <v>0</v>
      </c>
      <c r="G9" s="118">
        <f t="shared" si="2"/>
        <v>0</v>
      </c>
      <c r="H9" s="118">
        <f t="shared" si="2"/>
        <v>0</v>
      </c>
      <c r="I9" s="118">
        <f t="shared" si="2"/>
        <v>0</v>
      </c>
      <c r="J9" s="118">
        <f t="shared" si="2"/>
        <v>0</v>
      </c>
      <c r="K9" s="118">
        <f t="shared" si="2"/>
        <v>0</v>
      </c>
      <c r="L9" s="118">
        <f t="shared" si="2"/>
        <v>0</v>
      </c>
      <c r="M9" s="118">
        <f t="shared" si="2"/>
        <v>0</v>
      </c>
      <c r="N9" s="118">
        <f t="shared" si="2"/>
        <v>0</v>
      </c>
      <c r="O9" s="118">
        <f t="shared" si="2"/>
        <v>0</v>
      </c>
      <c r="P9" s="118">
        <f t="shared" si="2"/>
        <v>0</v>
      </c>
      <c r="Q9" s="118">
        <f t="shared" si="2"/>
        <v>0</v>
      </c>
      <c r="R9" s="118">
        <f t="shared" si="2"/>
        <v>0</v>
      </c>
      <c r="S9" s="118">
        <f t="shared" si="2"/>
        <v>0</v>
      </c>
      <c r="T9" s="118">
        <f t="shared" si="2"/>
        <v>0</v>
      </c>
      <c r="U9" s="118">
        <f t="shared" si="2"/>
        <v>0</v>
      </c>
      <c r="V9" s="118">
        <f t="shared" si="2"/>
        <v>0</v>
      </c>
      <c r="W9" s="118">
        <f t="shared" si="2"/>
        <v>0</v>
      </c>
      <c r="X9" s="118">
        <f t="shared" si="2"/>
        <v>0</v>
      </c>
      <c r="Y9" s="118">
        <f t="shared" si="2"/>
        <v>0</v>
      </c>
      <c r="Z9" s="118">
        <f t="shared" si="2"/>
        <v>0</v>
      </c>
      <c r="AA9" s="118">
        <f t="shared" si="2"/>
        <v>0</v>
      </c>
      <c r="AB9" s="118">
        <f t="shared" si="2"/>
        <v>0</v>
      </c>
      <c r="AC9" s="118">
        <f t="shared" si="2"/>
        <v>0</v>
      </c>
      <c r="AD9" s="118">
        <f t="shared" si="2"/>
        <v>0</v>
      </c>
      <c r="AE9" s="118">
        <f t="shared" si="2"/>
        <v>0</v>
      </c>
      <c r="AF9" s="118">
        <f t="shared" si="2"/>
        <v>0</v>
      </c>
      <c r="AG9" s="118">
        <f t="shared" si="2"/>
        <v>0</v>
      </c>
      <c r="AH9" s="118">
        <f t="shared" si="2"/>
        <v>0</v>
      </c>
      <c r="AI9" s="118">
        <f t="shared" si="2"/>
        <v>0</v>
      </c>
      <c r="AJ9" s="118">
        <f t="shared" si="2"/>
        <v>0</v>
      </c>
    </row>
    <row r="10" spans="1:36" s="106" customFormat="1" ht="18.75" hidden="1">
      <c r="A10" s="104"/>
      <c r="B10" s="45"/>
      <c r="C10" s="105">
        <f>COUNTA(C6:C8)</f>
        <v>0</v>
      </c>
      <c r="D10" s="105">
        <f aca="true" t="shared" si="3" ref="D10:AJ10">COUNTA(D6:D8)</f>
        <v>0</v>
      </c>
      <c r="E10" s="105">
        <f t="shared" si="3"/>
        <v>0</v>
      </c>
      <c r="F10" s="105">
        <f t="shared" si="3"/>
        <v>0</v>
      </c>
      <c r="G10" s="105">
        <f t="shared" si="3"/>
        <v>0</v>
      </c>
      <c r="H10" s="105">
        <f t="shared" si="3"/>
        <v>0</v>
      </c>
      <c r="I10" s="105">
        <f t="shared" si="3"/>
        <v>0</v>
      </c>
      <c r="J10" s="105">
        <f t="shared" si="3"/>
        <v>0</v>
      </c>
      <c r="K10" s="105">
        <f t="shared" si="3"/>
        <v>0</v>
      </c>
      <c r="L10" s="105">
        <f t="shared" si="3"/>
        <v>0</v>
      </c>
      <c r="M10" s="105">
        <f t="shared" si="3"/>
        <v>0</v>
      </c>
      <c r="N10" s="105">
        <f t="shared" si="3"/>
        <v>0</v>
      </c>
      <c r="O10" s="105">
        <f t="shared" si="3"/>
        <v>0</v>
      </c>
      <c r="P10" s="105">
        <f t="shared" si="3"/>
        <v>0</v>
      </c>
      <c r="Q10" s="105">
        <f t="shared" si="3"/>
        <v>0</v>
      </c>
      <c r="R10" s="105">
        <f t="shared" si="3"/>
        <v>0</v>
      </c>
      <c r="S10" s="105">
        <f t="shared" si="3"/>
        <v>0</v>
      </c>
      <c r="T10" s="105">
        <f t="shared" si="3"/>
        <v>0</v>
      </c>
      <c r="U10" s="105">
        <f t="shared" si="3"/>
        <v>0</v>
      </c>
      <c r="V10" s="105">
        <f t="shared" si="3"/>
        <v>0</v>
      </c>
      <c r="W10" s="105">
        <f t="shared" si="3"/>
        <v>0</v>
      </c>
      <c r="X10" s="105">
        <f t="shared" si="3"/>
        <v>0</v>
      </c>
      <c r="Y10" s="105">
        <f t="shared" si="3"/>
        <v>0</v>
      </c>
      <c r="Z10" s="105">
        <f t="shared" si="3"/>
        <v>0</v>
      </c>
      <c r="AA10" s="105">
        <f t="shared" si="3"/>
        <v>0</v>
      </c>
      <c r="AB10" s="105">
        <f t="shared" si="3"/>
        <v>0</v>
      </c>
      <c r="AC10" s="105">
        <f t="shared" si="3"/>
        <v>0</v>
      </c>
      <c r="AD10" s="105">
        <f t="shared" si="3"/>
        <v>0</v>
      </c>
      <c r="AE10" s="105">
        <f t="shared" si="3"/>
        <v>0</v>
      </c>
      <c r="AF10" s="105">
        <f t="shared" si="3"/>
        <v>0</v>
      </c>
      <c r="AG10" s="105">
        <f t="shared" si="3"/>
        <v>0</v>
      </c>
      <c r="AH10" s="105">
        <f t="shared" si="3"/>
        <v>0</v>
      </c>
      <c r="AI10" s="105">
        <f t="shared" si="3"/>
        <v>0</v>
      </c>
      <c r="AJ10" s="105">
        <f t="shared" si="3"/>
        <v>0</v>
      </c>
    </row>
    <row r="11" spans="1:36" s="106" customFormat="1" ht="18.75" hidden="1">
      <c r="A11" s="104"/>
      <c r="B11" s="45"/>
      <c r="C11" s="105">
        <f>SUM(C9:C10)</f>
        <v>0</v>
      </c>
      <c r="D11" s="105">
        <f aca="true" t="shared" si="4" ref="D11:AJ11">SUM(D9:D10)</f>
        <v>0</v>
      </c>
      <c r="E11" s="105">
        <f t="shared" si="4"/>
        <v>0</v>
      </c>
      <c r="F11" s="105">
        <f t="shared" si="4"/>
        <v>0</v>
      </c>
      <c r="G11" s="105">
        <f t="shared" si="4"/>
        <v>0</v>
      </c>
      <c r="H11" s="105">
        <f t="shared" si="4"/>
        <v>0</v>
      </c>
      <c r="I11" s="105">
        <f t="shared" si="4"/>
        <v>0</v>
      </c>
      <c r="J11" s="105">
        <f t="shared" si="4"/>
        <v>0</v>
      </c>
      <c r="K11" s="105">
        <f t="shared" si="4"/>
        <v>0</v>
      </c>
      <c r="L11" s="105">
        <f t="shared" si="4"/>
        <v>0</v>
      </c>
      <c r="M11" s="105">
        <f t="shared" si="4"/>
        <v>0</v>
      </c>
      <c r="N11" s="105">
        <f t="shared" si="4"/>
        <v>0</v>
      </c>
      <c r="O11" s="105">
        <f t="shared" si="4"/>
        <v>0</v>
      </c>
      <c r="P11" s="105">
        <f t="shared" si="4"/>
        <v>0</v>
      </c>
      <c r="Q11" s="105">
        <f t="shared" si="4"/>
        <v>0</v>
      </c>
      <c r="R11" s="105">
        <f t="shared" si="4"/>
        <v>0</v>
      </c>
      <c r="S11" s="105">
        <f t="shared" si="4"/>
        <v>0</v>
      </c>
      <c r="T11" s="105">
        <f t="shared" si="4"/>
        <v>0</v>
      </c>
      <c r="U11" s="105">
        <f t="shared" si="4"/>
        <v>0</v>
      </c>
      <c r="V11" s="105">
        <f t="shared" si="4"/>
        <v>0</v>
      </c>
      <c r="W11" s="105">
        <f t="shared" si="4"/>
        <v>0</v>
      </c>
      <c r="X11" s="105">
        <f t="shared" si="4"/>
        <v>0</v>
      </c>
      <c r="Y11" s="105">
        <f t="shared" si="4"/>
        <v>0</v>
      </c>
      <c r="Z11" s="105">
        <f t="shared" si="4"/>
        <v>0</v>
      </c>
      <c r="AA11" s="105">
        <f t="shared" si="4"/>
        <v>0</v>
      </c>
      <c r="AB11" s="105">
        <f t="shared" si="4"/>
        <v>0</v>
      </c>
      <c r="AC11" s="105">
        <f t="shared" si="4"/>
        <v>0</v>
      </c>
      <c r="AD11" s="105">
        <f t="shared" si="4"/>
        <v>0</v>
      </c>
      <c r="AE11" s="105">
        <f t="shared" si="4"/>
        <v>0</v>
      </c>
      <c r="AF11" s="105">
        <f t="shared" si="4"/>
        <v>0</v>
      </c>
      <c r="AG11" s="105">
        <f t="shared" si="4"/>
        <v>0</v>
      </c>
      <c r="AH11" s="105">
        <f t="shared" si="4"/>
        <v>0</v>
      </c>
      <c r="AI11" s="105">
        <f t="shared" si="4"/>
        <v>0</v>
      </c>
      <c r="AJ11" s="105">
        <f t="shared" si="4"/>
        <v>0</v>
      </c>
    </row>
    <row r="12" spans="1:37" s="106" customFormat="1" ht="22.5" hidden="1">
      <c r="A12" s="46"/>
      <c r="B12" s="65" t="s">
        <v>124</v>
      </c>
      <c r="C12" s="189">
        <f>C9/$A3</f>
        <v>0</v>
      </c>
      <c r="D12" s="189">
        <f aca="true" t="shared" si="5" ref="D12:AJ12">D9/$A3</f>
        <v>0</v>
      </c>
      <c r="E12" s="189">
        <f t="shared" si="5"/>
        <v>0</v>
      </c>
      <c r="F12" s="189">
        <f t="shared" si="5"/>
        <v>0</v>
      </c>
      <c r="G12" s="189">
        <f t="shared" si="5"/>
        <v>0</v>
      </c>
      <c r="H12" s="189">
        <f t="shared" si="5"/>
        <v>0</v>
      </c>
      <c r="I12" s="189">
        <f t="shared" si="5"/>
        <v>0</v>
      </c>
      <c r="J12" s="189">
        <f t="shared" si="5"/>
        <v>0</v>
      </c>
      <c r="K12" s="189">
        <f t="shared" si="5"/>
        <v>0</v>
      </c>
      <c r="L12" s="189">
        <f t="shared" si="5"/>
        <v>0</v>
      </c>
      <c r="M12" s="189">
        <f t="shared" si="5"/>
        <v>0</v>
      </c>
      <c r="N12" s="189">
        <f t="shared" si="5"/>
        <v>0</v>
      </c>
      <c r="O12" s="189">
        <f t="shared" si="5"/>
        <v>0</v>
      </c>
      <c r="P12" s="189">
        <f t="shared" si="5"/>
        <v>0</v>
      </c>
      <c r="Q12" s="189">
        <f t="shared" si="5"/>
        <v>0</v>
      </c>
      <c r="R12" s="189">
        <f t="shared" si="5"/>
        <v>0</v>
      </c>
      <c r="S12" s="189">
        <f t="shared" si="5"/>
        <v>0</v>
      </c>
      <c r="T12" s="189">
        <f t="shared" si="5"/>
        <v>0</v>
      </c>
      <c r="U12" s="189">
        <f t="shared" si="5"/>
        <v>0</v>
      </c>
      <c r="V12" s="189">
        <f t="shared" si="5"/>
        <v>0</v>
      </c>
      <c r="W12" s="189">
        <f t="shared" si="5"/>
        <v>0</v>
      </c>
      <c r="X12" s="189">
        <f t="shared" si="5"/>
        <v>0</v>
      </c>
      <c r="Y12" s="189">
        <f t="shared" si="5"/>
        <v>0</v>
      </c>
      <c r="Z12" s="189">
        <f t="shared" si="5"/>
        <v>0</v>
      </c>
      <c r="AA12" s="189">
        <f t="shared" si="5"/>
        <v>0</v>
      </c>
      <c r="AB12" s="189">
        <f t="shared" si="5"/>
        <v>0</v>
      </c>
      <c r="AC12" s="189">
        <f t="shared" si="5"/>
        <v>0</v>
      </c>
      <c r="AD12" s="189">
        <f t="shared" si="5"/>
        <v>0</v>
      </c>
      <c r="AE12" s="189">
        <f t="shared" si="5"/>
        <v>0</v>
      </c>
      <c r="AF12" s="189">
        <f t="shared" si="5"/>
        <v>0</v>
      </c>
      <c r="AG12" s="189">
        <f t="shared" si="5"/>
        <v>0</v>
      </c>
      <c r="AH12" s="189">
        <f t="shared" si="5"/>
        <v>0</v>
      </c>
      <c r="AI12" s="189">
        <f t="shared" si="5"/>
        <v>0</v>
      </c>
      <c r="AJ12" s="189">
        <f t="shared" si="5"/>
        <v>0</v>
      </c>
      <c r="AK12" s="267" t="e">
        <f>SUM(C12:AJ12)/Liste!$C$2</f>
        <v>#DIV/0!</v>
      </c>
    </row>
    <row r="13" spans="1:37" s="106" customFormat="1" ht="12.75" hidden="1">
      <c r="A13" s="107"/>
      <c r="B13" s="65" t="s">
        <v>125</v>
      </c>
      <c r="C13" s="189">
        <f>C10/$A5</f>
        <v>0</v>
      </c>
      <c r="D13" s="189">
        <f aca="true" t="shared" si="6" ref="D13:AJ13">D10/$A5</f>
        <v>0</v>
      </c>
      <c r="E13" s="189">
        <f t="shared" si="6"/>
        <v>0</v>
      </c>
      <c r="F13" s="189">
        <f t="shared" si="6"/>
        <v>0</v>
      </c>
      <c r="G13" s="189">
        <f t="shared" si="6"/>
        <v>0</v>
      </c>
      <c r="H13" s="189">
        <f t="shared" si="6"/>
        <v>0</v>
      </c>
      <c r="I13" s="189">
        <f t="shared" si="6"/>
        <v>0</v>
      </c>
      <c r="J13" s="189">
        <f t="shared" si="6"/>
        <v>0</v>
      </c>
      <c r="K13" s="189">
        <f t="shared" si="6"/>
        <v>0</v>
      </c>
      <c r="L13" s="189">
        <f t="shared" si="6"/>
        <v>0</v>
      </c>
      <c r="M13" s="189">
        <f t="shared" si="6"/>
        <v>0</v>
      </c>
      <c r="N13" s="189">
        <f t="shared" si="6"/>
        <v>0</v>
      </c>
      <c r="O13" s="189">
        <f t="shared" si="6"/>
        <v>0</v>
      </c>
      <c r="P13" s="189">
        <f t="shared" si="6"/>
        <v>0</v>
      </c>
      <c r="Q13" s="189">
        <f t="shared" si="6"/>
        <v>0</v>
      </c>
      <c r="R13" s="189">
        <f t="shared" si="6"/>
        <v>0</v>
      </c>
      <c r="S13" s="189">
        <f t="shared" si="6"/>
        <v>0</v>
      </c>
      <c r="T13" s="189">
        <f t="shared" si="6"/>
        <v>0</v>
      </c>
      <c r="U13" s="189">
        <f t="shared" si="6"/>
        <v>0</v>
      </c>
      <c r="V13" s="189">
        <f t="shared" si="6"/>
        <v>0</v>
      </c>
      <c r="W13" s="189">
        <f t="shared" si="6"/>
        <v>0</v>
      </c>
      <c r="X13" s="189">
        <f t="shared" si="6"/>
        <v>0</v>
      </c>
      <c r="Y13" s="189">
        <f t="shared" si="6"/>
        <v>0</v>
      </c>
      <c r="Z13" s="189">
        <f t="shared" si="6"/>
        <v>0</v>
      </c>
      <c r="AA13" s="189">
        <f t="shared" si="6"/>
        <v>0</v>
      </c>
      <c r="AB13" s="189">
        <f t="shared" si="6"/>
        <v>0</v>
      </c>
      <c r="AC13" s="189">
        <f t="shared" si="6"/>
        <v>0</v>
      </c>
      <c r="AD13" s="189">
        <f t="shared" si="6"/>
        <v>0</v>
      </c>
      <c r="AE13" s="189">
        <f t="shared" si="6"/>
        <v>0</v>
      </c>
      <c r="AF13" s="189">
        <f t="shared" si="6"/>
        <v>0</v>
      </c>
      <c r="AG13" s="189">
        <f t="shared" si="6"/>
        <v>0</v>
      </c>
      <c r="AH13" s="189">
        <f t="shared" si="6"/>
        <v>0</v>
      </c>
      <c r="AI13" s="189">
        <f t="shared" si="6"/>
        <v>0</v>
      </c>
      <c r="AJ13" s="189">
        <f t="shared" si="6"/>
        <v>0</v>
      </c>
      <c r="AK13" s="267" t="e">
        <f>SUM(C13:AJ13)/Liste!$C$2</f>
        <v>#DIV/0!</v>
      </c>
    </row>
    <row r="14" spans="1:37" s="106" customFormat="1" ht="12.75" hidden="1">
      <c r="A14" s="107"/>
      <c r="B14" s="66" t="s">
        <v>144</v>
      </c>
      <c r="C14" s="190">
        <f>C11/($A3+$A5)</f>
        <v>0</v>
      </c>
      <c r="D14" s="190">
        <f aca="true" t="shared" si="7" ref="D14:AJ14">D11/($A3+$A5)</f>
        <v>0</v>
      </c>
      <c r="E14" s="190">
        <f t="shared" si="7"/>
        <v>0</v>
      </c>
      <c r="F14" s="190">
        <f t="shared" si="7"/>
        <v>0</v>
      </c>
      <c r="G14" s="190">
        <f t="shared" si="7"/>
        <v>0</v>
      </c>
      <c r="H14" s="190">
        <f t="shared" si="7"/>
        <v>0</v>
      </c>
      <c r="I14" s="190">
        <f t="shared" si="7"/>
        <v>0</v>
      </c>
      <c r="J14" s="190">
        <f t="shared" si="7"/>
        <v>0</v>
      </c>
      <c r="K14" s="190">
        <f t="shared" si="7"/>
        <v>0</v>
      </c>
      <c r="L14" s="190">
        <f t="shared" si="7"/>
        <v>0</v>
      </c>
      <c r="M14" s="190">
        <f t="shared" si="7"/>
        <v>0</v>
      </c>
      <c r="N14" s="190">
        <f t="shared" si="7"/>
        <v>0</v>
      </c>
      <c r="O14" s="190">
        <f t="shared" si="7"/>
        <v>0</v>
      </c>
      <c r="P14" s="190">
        <f t="shared" si="7"/>
        <v>0</v>
      </c>
      <c r="Q14" s="190">
        <f t="shared" si="7"/>
        <v>0</v>
      </c>
      <c r="R14" s="190">
        <f t="shared" si="7"/>
        <v>0</v>
      </c>
      <c r="S14" s="190">
        <f t="shared" si="7"/>
        <v>0</v>
      </c>
      <c r="T14" s="190">
        <f t="shared" si="7"/>
        <v>0</v>
      </c>
      <c r="U14" s="190">
        <f t="shared" si="7"/>
        <v>0</v>
      </c>
      <c r="V14" s="190">
        <f t="shared" si="7"/>
        <v>0</v>
      </c>
      <c r="W14" s="190">
        <f t="shared" si="7"/>
        <v>0</v>
      </c>
      <c r="X14" s="190">
        <f t="shared" si="7"/>
        <v>0</v>
      </c>
      <c r="Y14" s="190">
        <f t="shared" si="7"/>
        <v>0</v>
      </c>
      <c r="Z14" s="190">
        <f t="shared" si="7"/>
        <v>0</v>
      </c>
      <c r="AA14" s="190">
        <f t="shared" si="7"/>
        <v>0</v>
      </c>
      <c r="AB14" s="190">
        <f t="shared" si="7"/>
        <v>0</v>
      </c>
      <c r="AC14" s="190">
        <f t="shared" si="7"/>
        <v>0</v>
      </c>
      <c r="AD14" s="190">
        <f t="shared" si="7"/>
        <v>0</v>
      </c>
      <c r="AE14" s="190">
        <f t="shared" si="7"/>
        <v>0</v>
      </c>
      <c r="AF14" s="190">
        <f t="shared" si="7"/>
        <v>0</v>
      </c>
      <c r="AG14" s="190">
        <f t="shared" si="7"/>
        <v>0</v>
      </c>
      <c r="AH14" s="190">
        <f t="shared" si="7"/>
        <v>0</v>
      </c>
      <c r="AI14" s="190">
        <f t="shared" si="7"/>
        <v>0</v>
      </c>
      <c r="AJ14" s="190">
        <f t="shared" si="7"/>
        <v>0</v>
      </c>
      <c r="AK14" s="268" t="e">
        <f>SUM(C14:AJ14)/Liste!$C$2</f>
        <v>#DIV/0!</v>
      </c>
    </row>
    <row r="15" spans="1:36" s="106" customFormat="1" ht="12.75">
      <c r="A15" s="107"/>
      <c r="B15" s="45"/>
      <c r="C15" s="108"/>
      <c r="D15" s="49"/>
      <c r="E15" s="50"/>
      <c r="F15" s="49"/>
      <c r="G15" s="49"/>
      <c r="H15" s="49"/>
      <c r="I15" s="49"/>
      <c r="J15" s="49"/>
      <c r="K15" s="4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</row>
    <row r="16" spans="1:36" s="106" customFormat="1" ht="45" customHeight="1">
      <c r="A16" s="107"/>
      <c r="B16" s="45"/>
      <c r="C16" s="108"/>
      <c r="D16" s="49"/>
      <c r="E16" s="50"/>
      <c r="F16" s="49"/>
      <c r="G16" s="49"/>
      <c r="H16" s="49"/>
      <c r="I16" s="49"/>
      <c r="J16" s="49"/>
      <c r="K16" s="4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</row>
    <row r="17" spans="1:36" s="106" customFormat="1" ht="45" customHeight="1">
      <c r="A17" s="107"/>
      <c r="B17" s="45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</row>
    <row r="18" spans="1:37" s="106" customFormat="1" ht="45" customHeight="1">
      <c r="A18" s="107"/>
      <c r="B18" s="45"/>
      <c r="C18" s="108"/>
      <c r="D18" s="50"/>
      <c r="E18" s="50"/>
      <c r="F18" s="49"/>
      <c r="G18" s="49"/>
      <c r="H18" s="49"/>
      <c r="I18" s="49"/>
      <c r="J18" s="49"/>
      <c r="K18" s="4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10"/>
    </row>
    <row r="19" spans="1:37" s="106" customFormat="1" ht="18" customHeight="1">
      <c r="A19" s="46"/>
      <c r="B19" s="53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0"/>
    </row>
    <row r="20" spans="1:37" s="106" customFormat="1" ht="45" customHeight="1">
      <c r="A20" s="107"/>
      <c r="B20" s="45"/>
      <c r="C20" s="108"/>
      <c r="D20" s="49"/>
      <c r="E20" s="50"/>
      <c r="F20" s="49"/>
      <c r="G20" s="49"/>
      <c r="H20" s="49"/>
      <c r="I20" s="49"/>
      <c r="J20" s="49"/>
      <c r="K20" s="4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10"/>
    </row>
    <row r="21" spans="1:37" s="106" customFormat="1" ht="45" customHeight="1">
      <c r="A21" s="107"/>
      <c r="B21" s="45"/>
      <c r="C21" s="108"/>
      <c r="D21" s="49"/>
      <c r="E21" s="50"/>
      <c r="F21" s="49"/>
      <c r="G21" s="49"/>
      <c r="H21" s="49"/>
      <c r="I21" s="49"/>
      <c r="J21" s="49"/>
      <c r="K21" s="4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10"/>
    </row>
    <row r="22" spans="1:37" s="106" customFormat="1" ht="45" customHeight="1">
      <c r="A22" s="107"/>
      <c r="B22" s="45"/>
      <c r="C22" s="108"/>
      <c r="D22" s="49"/>
      <c r="E22" s="50"/>
      <c r="F22" s="49"/>
      <c r="G22" s="49"/>
      <c r="H22" s="49"/>
      <c r="I22" s="49"/>
      <c r="J22" s="49"/>
      <c r="K22" s="4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10"/>
    </row>
    <row r="23" spans="1:37" s="106" customFormat="1" ht="18" customHeight="1">
      <c r="A23" s="46"/>
      <c r="B23" s="53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0"/>
    </row>
    <row r="24" spans="1:37" s="106" customFormat="1" ht="45" customHeight="1">
      <c r="A24" s="107"/>
      <c r="B24" s="45"/>
      <c r="C24" s="108"/>
      <c r="D24" s="50"/>
      <c r="E24" s="50"/>
      <c r="F24" s="49"/>
      <c r="G24" s="49"/>
      <c r="H24" s="49"/>
      <c r="I24" s="49"/>
      <c r="J24" s="49"/>
      <c r="K24" s="4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10"/>
    </row>
    <row r="25" spans="1:37" s="106" customFormat="1" ht="45" customHeight="1">
      <c r="A25" s="107"/>
      <c r="B25" s="45"/>
      <c r="C25" s="108"/>
      <c r="D25" s="49"/>
      <c r="E25" s="50"/>
      <c r="F25" s="49"/>
      <c r="G25" s="49"/>
      <c r="H25" s="49"/>
      <c r="I25" s="49"/>
      <c r="J25" s="49"/>
      <c r="K25" s="4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10"/>
    </row>
    <row r="26" spans="1:37" s="102" customFormat="1" ht="45" customHeight="1">
      <c r="A26" s="104"/>
      <c r="B26" s="48"/>
      <c r="C26" s="108"/>
      <c r="D26" s="49"/>
      <c r="E26" s="50"/>
      <c r="F26" s="49"/>
      <c r="G26" s="49"/>
      <c r="H26" s="49"/>
      <c r="I26" s="49"/>
      <c r="J26" s="49"/>
      <c r="K26" s="4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12"/>
    </row>
    <row r="27" spans="1:36" s="102" customFormat="1" ht="45" customHeight="1">
      <c r="A27" s="104"/>
      <c r="B27" s="48"/>
      <c r="C27" s="108"/>
      <c r="D27" s="49"/>
      <c r="E27" s="50"/>
      <c r="F27" s="49"/>
      <c r="G27" s="49"/>
      <c r="H27" s="49"/>
      <c r="I27" s="49"/>
      <c r="J27" s="49"/>
      <c r="K27" s="4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</row>
    <row r="28" spans="1:36" s="102" customFormat="1" ht="18.75" customHeight="1">
      <c r="A28" s="104"/>
      <c r="B28" s="47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</row>
    <row r="29" spans="1:36" s="102" customFormat="1" ht="45" customHeight="1">
      <c r="A29" s="104"/>
      <c r="B29" s="48"/>
      <c r="C29" s="108"/>
      <c r="D29" s="50"/>
      <c r="E29" s="50"/>
      <c r="F29" s="49"/>
      <c r="G29" s="49"/>
      <c r="H29" s="49"/>
      <c r="I29" s="49"/>
      <c r="J29" s="49"/>
      <c r="K29" s="4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</row>
    <row r="30" spans="1:36" s="102" customFormat="1" ht="45" customHeight="1">
      <c r="A30" s="104"/>
      <c r="B30" s="48"/>
      <c r="C30" s="108"/>
      <c r="D30" s="49"/>
      <c r="E30" s="50"/>
      <c r="F30" s="49"/>
      <c r="G30" s="49"/>
      <c r="H30" s="49"/>
      <c r="I30" s="49"/>
      <c r="J30" s="49"/>
      <c r="K30" s="4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</row>
    <row r="31" spans="1:36" s="102" customFormat="1" ht="45" customHeight="1">
      <c r="A31" s="104"/>
      <c r="B31" s="48"/>
      <c r="C31" s="108"/>
      <c r="D31" s="49"/>
      <c r="E31" s="50"/>
      <c r="F31" s="49"/>
      <c r="G31" s="49"/>
      <c r="H31" s="49"/>
      <c r="I31" s="49"/>
      <c r="J31" s="49"/>
      <c r="K31" s="4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</row>
  </sheetData>
  <sheetProtection password="CF99" sheet="1" objects="1" scenarios="1" selectLockedCells="1"/>
  <mergeCells count="1">
    <mergeCell ref="A1:B1"/>
  </mergeCells>
  <conditionalFormatting sqref="C3:AJ3">
    <cfRule type="cellIs" priority="6" dxfId="4" operator="greaterThan" stopIfTrue="1">
      <formula>0.75</formula>
    </cfRule>
    <cfRule type="cellIs" priority="7" dxfId="3" operator="between" stopIfTrue="1">
      <formula>0.51</formula>
      <formula>0.75</formula>
    </cfRule>
    <cfRule type="cellIs" priority="8" dxfId="70" operator="lessThanOrEqual" stopIfTrue="1">
      <formula>0.25</formula>
    </cfRule>
  </conditionalFormatting>
  <conditionalFormatting sqref="C3:AJ3">
    <cfRule type="cellIs" priority="5" dxfId="2" operator="between">
      <formula>0.26</formula>
      <formula>0.5</formula>
    </cfRule>
  </conditionalFormatting>
  <conditionalFormatting sqref="C5:AJ5">
    <cfRule type="cellIs" priority="2" dxfId="4" operator="greaterThan" stopIfTrue="1">
      <formula>0.75</formula>
    </cfRule>
    <cfRule type="cellIs" priority="3" dxfId="3" operator="between" stopIfTrue="1">
      <formula>0.51</formula>
      <formula>0.75</formula>
    </cfRule>
    <cfRule type="cellIs" priority="4" dxfId="70" operator="lessThanOrEqual" stopIfTrue="1">
      <formula>0.25</formula>
    </cfRule>
  </conditionalFormatting>
  <conditionalFormatting sqref="C5:AJ5">
    <cfRule type="cellIs" priority="1" dxfId="2" operator="between">
      <formula>0.26</formula>
      <formula>0.5</formula>
    </cfRule>
  </conditionalFormatting>
  <dataValidations count="1">
    <dataValidation type="list" allowBlank="1" showDropDown="1" showInputMessage="1" showErrorMessage="1" sqref="C4:AJ4 C6:AJ8">
      <formula1>$AM$1:$AM$3</formula1>
    </dataValidation>
  </dataValidations>
  <printOptions horizontalCentered="1" vertic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showRowColHeaders="0" zoomScalePageLayoutView="0" workbookViewId="0" topLeftCell="A1">
      <selection activeCell="D5" sqref="D5"/>
    </sheetView>
  </sheetViews>
  <sheetFormatPr defaultColWidth="11.421875" defaultRowHeight="12.75"/>
  <cols>
    <col min="1" max="1" width="3.8515625" style="1" customWidth="1"/>
    <col min="2" max="2" width="3.57421875" style="1" customWidth="1"/>
    <col min="3" max="3" width="34.140625" style="1" customWidth="1"/>
    <col min="4" max="4" width="20.140625" style="1" customWidth="1"/>
    <col min="5" max="5" width="9.00390625" style="1" customWidth="1"/>
    <col min="6" max="6" width="10.140625" style="1" customWidth="1"/>
    <col min="7" max="7" width="4.8515625" style="1" customWidth="1"/>
    <col min="8" max="12" width="4.8515625" style="1" hidden="1" customWidth="1"/>
    <col min="13" max="16384" width="11.421875" style="1" customWidth="1"/>
  </cols>
  <sheetData>
    <row r="1" spans="1:7" ht="87" customHeight="1">
      <c r="A1" s="182" t="s">
        <v>183</v>
      </c>
      <c r="F1" s="191">
        <f>IF(G1=0,"",1)</f>
      </c>
      <c r="G1" s="192">
        <f>MIN(E9:F11)</f>
        <v>0</v>
      </c>
    </row>
    <row r="2" spans="2:4" ht="26.25" customHeight="1">
      <c r="B2" s="193"/>
      <c r="C2" s="290" t="s">
        <v>187</v>
      </c>
      <c r="D2" s="290"/>
    </row>
    <row r="4" spans="2:12" ht="73.5" customHeight="1">
      <c r="B4" s="298" t="s">
        <v>204</v>
      </c>
      <c r="C4" s="298"/>
      <c r="D4" s="298"/>
      <c r="E4" s="298"/>
      <c r="F4" s="298"/>
      <c r="H4" s="194" t="s">
        <v>198</v>
      </c>
      <c r="I4" s="195" t="s">
        <v>199</v>
      </c>
      <c r="J4" s="166" t="s">
        <v>200</v>
      </c>
      <c r="K4" s="165" t="s">
        <v>201</v>
      </c>
      <c r="L4" s="165" t="s">
        <v>202</v>
      </c>
    </row>
    <row r="5" spans="2:9" ht="25.5" customHeight="1">
      <c r="B5" s="196">
        <v>4</v>
      </c>
      <c r="C5" s="197" t="s">
        <v>188</v>
      </c>
      <c r="D5" s="181" t="s">
        <v>231</v>
      </c>
      <c r="H5" s="1">
        <f>IF(Liste!B16&lt;&gt;0,Liste!H16,"")</f>
      </c>
      <c r="I5" s="2">
        <f>IF(Liste!B16&lt;&gt;0,Liste!K16,"")</f>
      </c>
    </row>
    <row r="6" spans="2:9" ht="25.5" customHeight="1">
      <c r="B6" s="196">
        <v>4</v>
      </c>
      <c r="C6" s="197" t="s">
        <v>189</v>
      </c>
      <c r="D6" s="198">
        <f>VLOOKUP(Z,H5:I79,2,FALSE)</f>
      </c>
      <c r="H6" s="1">
        <f>IF(Liste!B17&lt;&gt;0,Liste!H17,"")</f>
      </c>
      <c r="I6" s="2">
        <f>IF(Liste!B17&lt;&gt;0,Liste!K17,"")</f>
      </c>
    </row>
    <row r="7" spans="8:9" ht="13.5" thickBot="1">
      <c r="H7" s="1">
        <f>IF(Liste!B18&lt;&gt;0,Liste!H18,"")</f>
      </c>
      <c r="I7" s="2">
        <f>IF(Liste!B18&lt;&gt;0,Liste!K18,"")</f>
      </c>
    </row>
    <row r="8" spans="2:9" ht="34.5" customHeight="1" thickBot="1">
      <c r="B8" s="299" t="s">
        <v>232</v>
      </c>
      <c r="C8" s="299"/>
      <c r="D8" s="199">
        <f>IF(F1=1,MAX(E9:F11),"")</f>
      </c>
      <c r="E8" s="286" t="s">
        <v>190</v>
      </c>
      <c r="F8" s="287"/>
      <c r="H8" s="1">
        <f>IF(Liste!B19&lt;&gt;0,Liste!H19,"")</f>
      </c>
      <c r="I8" s="2">
        <f>IF(Liste!B19&lt;&gt;0,Liste!K19,"")</f>
      </c>
    </row>
    <row r="9" spans="2:9" ht="29.25" customHeight="1" thickBot="1">
      <c r="B9" s="200">
        <v>4</v>
      </c>
      <c r="C9" s="288" t="s">
        <v>130</v>
      </c>
      <c r="D9" s="288"/>
      <c r="E9" s="289">
        <f>IF($H$5&lt;&gt;0,HLOOKUP(Z,RC1!C1:AJ2,2,FALSE),"")</f>
        <v>0</v>
      </c>
      <c r="F9" s="289"/>
      <c r="H9" s="1">
        <f>IF(Liste!B20&lt;&gt;0,Liste!H20,"")</f>
      </c>
      <c r="I9" s="2">
        <f>IF(Liste!B20&lt;&gt;0,Liste!K20,"")</f>
      </c>
    </row>
    <row r="10" spans="2:9" ht="29.25" customHeight="1" thickBot="1">
      <c r="B10" s="200">
        <v>4</v>
      </c>
      <c r="C10" s="288" t="s">
        <v>131</v>
      </c>
      <c r="D10" s="288"/>
      <c r="E10" s="289">
        <f>IF($H$5&lt;&gt;0,HLOOKUP(Z,RC3!C1:AJ2,2,FALSE),"")</f>
        <v>0</v>
      </c>
      <c r="F10" s="289"/>
      <c r="H10" s="1">
        <f>IF(Liste!B21&lt;&gt;0,Liste!H21,"")</f>
      </c>
      <c r="I10" s="2">
        <f>IF(Liste!B21&lt;&gt;0,Liste!K21,"")</f>
      </c>
    </row>
    <row r="11" spans="2:9" ht="29.25" customHeight="1" thickBot="1">
      <c r="B11" s="200">
        <v>4</v>
      </c>
      <c r="C11" s="288" t="s">
        <v>132</v>
      </c>
      <c r="D11" s="288"/>
      <c r="E11" s="289">
        <f>IF($H$5&lt;&gt;0,HLOOKUP(Z,RC6!C1:AJ2,2,FALSE),"")</f>
        <v>0</v>
      </c>
      <c r="F11" s="289"/>
      <c r="H11" s="1">
        <f>IF(Liste!B22&lt;&gt;0,Liste!H22,"")</f>
      </c>
      <c r="I11" s="2">
        <f>IF(Liste!B22&lt;&gt;0,Liste!K22,"")</f>
      </c>
    </row>
    <row r="12" spans="2:9" ht="12.75">
      <c r="B12" s="201"/>
      <c r="C12" s="201"/>
      <c r="D12" s="201"/>
      <c r="E12" s="201"/>
      <c r="F12" s="201"/>
      <c r="H12" s="1">
        <f>IF(Liste!B23&lt;&gt;0,Liste!H23,"")</f>
      </c>
      <c r="I12" s="2">
        <f>IF(Liste!B23&lt;&gt;0,Liste!K23,"")</f>
      </c>
    </row>
    <row r="13" spans="2:9" ht="15.75">
      <c r="B13" s="202"/>
      <c r="C13" s="297"/>
      <c r="D13" s="297"/>
      <c r="H13" s="1">
        <f>IF(Liste!B24&lt;&gt;0,Liste!H24,"")</f>
      </c>
      <c r="I13" s="2">
        <f>IF(Liste!B24&lt;&gt;0,Liste!K24,"")</f>
      </c>
    </row>
    <row r="14" spans="2:9" ht="19.5">
      <c r="B14" s="203"/>
      <c r="C14" s="204"/>
      <c r="D14" s="205"/>
      <c r="E14" s="291"/>
      <c r="F14" s="291"/>
      <c r="H14" s="1">
        <f>IF(Liste!B25&lt;&gt;0,Liste!H25,"")</f>
      </c>
      <c r="I14" s="2">
        <f>IF(Liste!B25&lt;&gt;0,Liste!K25,"")</f>
      </c>
    </row>
    <row r="15" spans="8:9" ht="12.75">
      <c r="H15" s="1">
        <f>IF(Liste!B26&lt;&gt;0,Liste!H26,"")</f>
      </c>
      <c r="I15" s="2">
        <f>IF(Liste!B26&lt;&gt;0,Liste!K26,"")</f>
      </c>
    </row>
    <row r="16" spans="3:9" ht="20.25" customHeight="1">
      <c r="C16" s="206" t="s">
        <v>191</v>
      </c>
      <c r="D16" s="292" t="s">
        <v>192</v>
      </c>
      <c r="E16" s="292"/>
      <c r="F16" s="292"/>
      <c r="H16" s="1">
        <f>IF(Liste!B27&lt;&gt;0,Liste!H27,"")</f>
      </c>
      <c r="I16" s="2">
        <f>IF(Liste!B27&lt;&gt;0,Liste!K27,"")</f>
      </c>
    </row>
    <row r="17" spans="3:9" ht="20.25" customHeight="1">
      <c r="C17" s="296" t="s">
        <v>197</v>
      </c>
      <c r="D17" s="296"/>
      <c r="E17" s="296"/>
      <c r="F17" s="296"/>
      <c r="H17" s="1">
        <f>IF(Liste!B28&lt;&gt;0,Liste!H28,"")</f>
      </c>
      <c r="I17" s="2">
        <f>IF(Liste!B28&lt;&gt;0,Liste!K28,"")</f>
      </c>
    </row>
    <row r="18" spans="3:9" ht="20.25" customHeight="1">
      <c r="C18" s="296" t="s">
        <v>193</v>
      </c>
      <c r="D18" s="296"/>
      <c r="E18" s="296"/>
      <c r="F18" s="296"/>
      <c r="H18" s="1">
        <f>IF(Liste!B29&lt;&gt;0,Liste!H29,"")</f>
      </c>
      <c r="I18" s="2">
        <f>IF(Liste!B29&lt;&gt;0,Liste!K29,"")</f>
      </c>
    </row>
    <row r="19" spans="3:9" ht="42" customHeight="1">
      <c r="C19" s="296" t="s">
        <v>194</v>
      </c>
      <c r="D19" s="296"/>
      <c r="E19" s="296"/>
      <c r="F19" s="296"/>
      <c r="H19" s="1">
        <f>IF(Liste!B30&lt;&gt;0,Liste!H30,"")</f>
      </c>
      <c r="I19" s="2">
        <f>IF(Liste!B30&lt;&gt;0,Liste!K30,"")</f>
      </c>
    </row>
    <row r="20" spans="1:9" ht="12.75">
      <c r="A20" s="167"/>
      <c r="B20" s="167"/>
      <c r="C20" s="167"/>
      <c r="D20" s="167"/>
      <c r="E20" s="167"/>
      <c r="F20" s="167"/>
      <c r="H20" s="1">
        <f>IF(Liste!B31&lt;&gt;0,Liste!H31,"")</f>
      </c>
      <c r="I20" s="2">
        <f>IF(Liste!B31&lt;&gt;0,Liste!K31,"")</f>
      </c>
    </row>
    <row r="21" spans="2:9" ht="12.75">
      <c r="B21" s="293" t="s">
        <v>195</v>
      </c>
      <c r="C21" s="293"/>
      <c r="D21" s="182" t="s">
        <v>196</v>
      </c>
      <c r="E21" s="294">
        <v>41183</v>
      </c>
      <c r="F21" s="295"/>
      <c r="G21" s="207"/>
      <c r="H21" s="1">
        <f>IF(Liste!B32&lt;&gt;0,Liste!H32,"")</f>
      </c>
      <c r="I21" s="2">
        <f>IF(Liste!B32&lt;&gt;0,Liste!K32,"")</f>
      </c>
    </row>
    <row r="22" spans="8:9" ht="12.75">
      <c r="H22" s="1">
        <f>IF(Liste!B33&lt;&gt;0,Liste!H33,"")</f>
      </c>
      <c r="I22" s="2">
        <f>IF(Liste!B33&lt;&gt;0,Liste!K33,"")</f>
      </c>
    </row>
    <row r="23" spans="8:9" ht="12.75">
      <c r="H23" s="1">
        <f>IF(Liste!B34&lt;&gt;0,Liste!H34,"")</f>
      </c>
      <c r="I23" s="2">
        <f>IF(Liste!B34&lt;&gt;0,Liste!K34,"")</f>
      </c>
    </row>
    <row r="24" spans="8:9" ht="12.75">
      <c r="H24" s="1">
        <f>IF(Liste!B35&lt;&gt;0,Liste!H35,"")</f>
      </c>
      <c r="I24" s="2">
        <f>IF(Liste!B35&lt;&gt;0,Liste!K35,"")</f>
      </c>
    </row>
    <row r="25" spans="8:9" ht="12.75">
      <c r="H25" s="1">
        <f>IF(Liste!B36&lt;&gt;0,Liste!H36,"")</f>
      </c>
      <c r="I25" s="2">
        <f>IF(Liste!B36&lt;&gt;0,Liste!K36,"")</f>
      </c>
    </row>
    <row r="26" spans="8:9" ht="12.75">
      <c r="H26" s="1">
        <f>IF(Liste!B37&lt;&gt;0,Liste!H37,"")</f>
      </c>
      <c r="I26" s="2">
        <f>IF(Liste!B37&lt;&gt;0,Liste!K37,"")</f>
      </c>
    </row>
    <row r="27" spans="8:9" ht="12.75">
      <c r="H27" s="1">
        <f>IF(Liste!B38&lt;&gt;0,Liste!H38,"")</f>
      </c>
      <c r="I27" s="2">
        <f>IF(Liste!B38&lt;&gt;0,Liste!K38,"")</f>
      </c>
    </row>
    <row r="28" spans="8:9" ht="12.75">
      <c r="H28" s="1">
        <f>IF(Liste!B39&lt;&gt;0,Liste!H39,"")</f>
      </c>
      <c r="I28" s="2">
        <f>IF(Liste!B39&lt;&gt;0,Liste!K39,"")</f>
      </c>
    </row>
    <row r="29" spans="8:9" ht="12.75">
      <c r="H29" s="1">
        <f>IF(Liste!B40&lt;&gt;0,Liste!H40,"")</f>
      </c>
      <c r="I29" s="2">
        <f>IF(Liste!B40&lt;&gt;0,Liste!K40,"")</f>
      </c>
    </row>
    <row r="30" spans="8:9" ht="12.75">
      <c r="H30" s="1">
        <f>IF(Liste!B41&lt;&gt;0,Liste!H41,"")</f>
      </c>
      <c r="I30" s="2">
        <f>IF(Liste!B41&lt;&gt;0,Liste!K41,"")</f>
      </c>
    </row>
    <row r="31" spans="8:9" ht="12.75">
      <c r="H31" s="1">
        <f>IF(Liste!B42&lt;&gt;0,Liste!H42,"")</f>
      </c>
      <c r="I31" s="2">
        <f>IF(Liste!B42&lt;&gt;0,Liste!K42,"")</f>
      </c>
    </row>
    <row r="32" spans="8:9" ht="12.75">
      <c r="H32" s="1">
        <f>IF(Liste!B43&lt;&gt;0,Liste!H43,"")</f>
      </c>
      <c r="I32" s="2">
        <f>IF(Liste!B43&lt;&gt;0,Liste!K43,"")</f>
      </c>
    </row>
    <row r="33" spans="8:9" ht="12.75">
      <c r="H33" s="1">
        <f>IF(Liste!B44&lt;&gt;0,Liste!H44,"")</f>
      </c>
      <c r="I33" s="2">
        <f>IF(Liste!B44&lt;&gt;0,Liste!K44,"")</f>
      </c>
    </row>
    <row r="34" spans="8:9" ht="12.75">
      <c r="H34" s="1">
        <f>IF(Liste!B45&lt;&gt;0,Liste!H45,"")</f>
      </c>
      <c r="I34" s="2">
        <f>IF(Liste!B45&lt;&gt;0,Liste!K45,"")</f>
      </c>
    </row>
    <row r="35" spans="8:9" ht="12.75">
      <c r="H35" s="1">
        <f>IF(Liste!B46&lt;&gt;0,Liste!H46,"")</f>
      </c>
      <c r="I35" s="2">
        <f>IF(Liste!B46&lt;&gt;0,Liste!K46,"")</f>
      </c>
    </row>
    <row r="36" spans="8:9" ht="12.75">
      <c r="H36" s="1">
        <f>IF(Liste!B47&lt;&gt;0,Liste!H47,"")</f>
      </c>
      <c r="I36" s="2">
        <f>IF(Liste!B47&lt;&gt;0,Liste!K47,"")</f>
      </c>
    </row>
    <row r="37" spans="8:9" ht="12.75">
      <c r="H37" s="1">
        <f>IF(Liste!B48&lt;&gt;0,Liste!H48,"")</f>
      </c>
      <c r="I37" s="2">
        <f>IF(Liste!B48&lt;&gt;0,Liste!K48,"")</f>
      </c>
    </row>
    <row r="38" spans="8:9" ht="12.75">
      <c r="H38" s="1">
        <f>IF(Liste!B49&lt;&gt;0,Liste!H49,"")</f>
      </c>
      <c r="I38" s="2">
        <f>IF(Liste!B49&lt;&gt;0,Liste!K49,"")</f>
      </c>
    </row>
    <row r="39" spans="8:9" ht="12.75">
      <c r="H39" s="1">
        <f>IF(Liste!B50&lt;&gt;0,Liste!H50,"")</f>
      </c>
      <c r="I39" s="2">
        <f>IF(Liste!B50&lt;&gt;0,Liste!K50,"")</f>
      </c>
    </row>
    <row r="40" spans="8:9" ht="12.75">
      <c r="H40" s="1">
        <f>IF(Liste!B51&lt;&gt;0,Liste!H51,"")</f>
      </c>
      <c r="I40" s="2">
        <f>IF(Liste!B51&lt;&gt;0,Liste!K51,"")</f>
      </c>
    </row>
    <row r="41" spans="8:9" ht="12.75">
      <c r="H41" s="1">
        <f>IF(Liste!B52&lt;&gt;0,Liste!H52,"")</f>
      </c>
      <c r="I41" s="2">
        <f>IF(Liste!B52&lt;&gt;0,Liste!K52,"")</f>
      </c>
    </row>
    <row r="42" spans="8:9" ht="12.75">
      <c r="H42" s="1">
        <f>IF(Liste!B53&lt;&gt;0,Liste!H53,"")</f>
      </c>
      <c r="I42" s="2">
        <f>IF(Liste!B53&lt;&gt;0,Liste!K53,"")</f>
      </c>
    </row>
    <row r="43" spans="8:9" ht="12.75">
      <c r="H43" s="1">
        <f>IF(Liste!B54&lt;&gt;0,Liste!H54,"")</f>
      </c>
      <c r="I43" s="2">
        <f>IF(Liste!B54&lt;&gt;0,Liste!K54,"")</f>
      </c>
    </row>
    <row r="44" spans="8:9" ht="12.75">
      <c r="H44" s="1">
        <f>IF(Liste!B55&lt;&gt;0,Liste!H55,"")</f>
      </c>
      <c r="I44" s="2">
        <f>IF(Liste!B55&lt;&gt;0,Liste!K55,"")</f>
      </c>
    </row>
    <row r="45" spans="8:9" ht="12.75">
      <c r="H45" s="1">
        <f>IF(Liste!B56&lt;&gt;0,Liste!H56,"")</f>
      </c>
      <c r="I45" s="2">
        <f>IF(Liste!B56&lt;&gt;0,Liste!K56,"")</f>
      </c>
    </row>
    <row r="46" spans="8:9" ht="12.75">
      <c r="H46" s="1">
        <f>IF(Liste!B57&lt;&gt;0,Liste!H57,"")</f>
      </c>
      <c r="I46" s="2">
        <f>IF(Liste!B57&lt;&gt;0,Liste!K57,"")</f>
      </c>
    </row>
    <row r="47" spans="8:9" ht="12.75">
      <c r="H47" s="1">
        <f>IF(Liste!B58&lt;&gt;0,Liste!H58,"")</f>
      </c>
      <c r="I47" s="2">
        <f>IF(Liste!B58&lt;&gt;0,Liste!K58,"")</f>
      </c>
    </row>
    <row r="48" spans="8:9" ht="12.75">
      <c r="H48" s="1">
        <f>IF(Liste!B59&lt;&gt;0,Liste!H59,"")</f>
      </c>
      <c r="I48" s="2">
        <f>IF(Liste!B59&lt;&gt;0,Liste!K59,"")</f>
      </c>
    </row>
  </sheetData>
  <sheetProtection password="CF99" sheet="1" objects="1" scenarios="1" selectLockedCells="1"/>
  <mergeCells count="21">
    <mergeCell ref="C13:D13"/>
    <mergeCell ref="C11:D11"/>
    <mergeCell ref="E11:F11"/>
    <mergeCell ref="B4:F4"/>
    <mergeCell ref="B8:C8"/>
    <mergeCell ref="E14:F14"/>
    <mergeCell ref="D16:F16"/>
    <mergeCell ref="B21:C21"/>
    <mergeCell ref="E21:F21"/>
    <mergeCell ref="C17:D17"/>
    <mergeCell ref="E17:F17"/>
    <mergeCell ref="C18:D18"/>
    <mergeCell ref="E18:F18"/>
    <mergeCell ref="C19:D19"/>
    <mergeCell ref="E19:F19"/>
    <mergeCell ref="E8:F8"/>
    <mergeCell ref="C9:D9"/>
    <mergeCell ref="E9:F9"/>
    <mergeCell ref="C10:D10"/>
    <mergeCell ref="E10:F10"/>
    <mergeCell ref="C2:D2"/>
  </mergeCells>
  <conditionalFormatting sqref="E9:F11">
    <cfRule type="cellIs" priority="4" dxfId="93" operator="equal">
      <formula>0</formula>
    </cfRule>
  </conditionalFormatting>
  <dataValidations count="1">
    <dataValidation type="list" allowBlank="1" showInputMessage="1" showErrorMessage="1" promptTitle="Sélectionner le nom de l'élève" sqref="D5">
      <formula1>$H$5:$H$38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Bourge</dc:creator>
  <cp:keywords/>
  <dc:description/>
  <cp:lastModifiedBy>Nous</cp:lastModifiedBy>
  <cp:lastPrinted>2014-01-10T15:22:19Z</cp:lastPrinted>
  <dcterms:created xsi:type="dcterms:W3CDTF">2011-03-12T11:33:59Z</dcterms:created>
  <dcterms:modified xsi:type="dcterms:W3CDTF">2016-05-19T12:52:23Z</dcterms:modified>
  <cp:category/>
  <cp:version/>
  <cp:contentType/>
  <cp:contentStatus/>
</cp:coreProperties>
</file>